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11925" windowHeight="4110" tabRatio="740"/>
  </bookViews>
  <sheets>
    <sheet name="CLIN 210000 Summary" sheetId="11" r:id="rId1"/>
    <sheet name="Contract Year 1 - Detail" sheetId="2" r:id="rId2"/>
    <sheet name="Contract Year 2 - Detail" sheetId="22" r:id="rId3"/>
    <sheet name="Contract Year 3 - Detail" sheetId="23" r:id="rId4"/>
    <sheet name="Contract Year 4 - Detail" sheetId="24" r:id="rId5"/>
    <sheet name="Contract Year 5 - Detail" sheetId="25" r:id="rId6"/>
    <sheet name="Contract Year 6 (Opt 1) -Detail" sheetId="26" r:id="rId7"/>
    <sheet name="Contract Year 7 (Opt 1) -Detail" sheetId="27" r:id="rId8"/>
    <sheet name="Contract Year 8 (Opt 1) -Detail" sheetId="28" r:id="rId9"/>
    <sheet name="Contract Year 9 (Opt 2) -Detail" sheetId="29" r:id="rId10"/>
    <sheet name="Contract Year 10 (Opt 2)-Detail" sheetId="30" r:id="rId11"/>
    <sheet name="CY 11-FAR 52.217-8 (6 mo extn)" sheetId="31" r:id="rId12"/>
    <sheet name="Labor Categories_W_PRICES" sheetId="12" r:id="rId13"/>
    <sheet name="Sheet1" sheetId="32" r:id="rId14"/>
  </sheets>
  <calcPr calcId="145621"/>
</workbook>
</file>

<file path=xl/calcChain.xml><?xml version="1.0" encoding="utf-8"?>
<calcChain xmlns="http://schemas.openxmlformats.org/spreadsheetml/2006/main">
  <c r="I40" i="22" l="1"/>
  <c r="I40" i="23"/>
  <c r="I40" i="24"/>
  <c r="I40" i="25"/>
  <c r="I40" i="26"/>
  <c r="I40" i="27"/>
  <c r="I40" i="28"/>
  <c r="I40" i="29"/>
  <c r="I40" i="30"/>
  <c r="I40" i="31"/>
  <c r="I40" i="2"/>
  <c r="I13" i="22" l="1"/>
  <c r="I13" i="23"/>
  <c r="I13" i="24"/>
  <c r="I13" i="25"/>
  <c r="I13" i="26"/>
  <c r="I13" i="27"/>
  <c r="I13" i="28"/>
  <c r="I13" i="29"/>
  <c r="I13" i="30"/>
  <c r="I13" i="31"/>
  <c r="I13" i="2"/>
  <c r="A22" i="11" l="1"/>
  <c r="T41" i="31"/>
  <c r="S41" i="31"/>
  <c r="R41" i="31"/>
  <c r="Q41" i="31"/>
  <c r="P41" i="31"/>
  <c r="O41" i="31"/>
  <c r="N41" i="31"/>
  <c r="M41" i="31"/>
  <c r="L41" i="31"/>
  <c r="K41" i="31"/>
  <c r="H40" i="31"/>
  <c r="T38" i="31"/>
  <c r="S38" i="31"/>
  <c r="R38" i="31"/>
  <c r="Q38" i="31"/>
  <c r="P38" i="31"/>
  <c r="O38" i="31"/>
  <c r="N38" i="31"/>
  <c r="M38" i="31"/>
  <c r="L38" i="31"/>
  <c r="K38" i="31"/>
  <c r="I37" i="31"/>
  <c r="I36" i="31"/>
  <c r="T35" i="31"/>
  <c r="S35" i="31"/>
  <c r="R35" i="31"/>
  <c r="Q35" i="31"/>
  <c r="P35" i="31"/>
  <c r="O35" i="31"/>
  <c r="N35" i="31"/>
  <c r="M35" i="31"/>
  <c r="L35" i="31"/>
  <c r="K35" i="31"/>
  <c r="H34" i="31"/>
  <c r="T32" i="31"/>
  <c r="S32" i="31"/>
  <c r="R32" i="31"/>
  <c r="Q32" i="31"/>
  <c r="P32" i="31"/>
  <c r="O32" i="31"/>
  <c r="N32" i="31"/>
  <c r="M32" i="31"/>
  <c r="L32" i="31"/>
  <c r="K32" i="31"/>
  <c r="H31" i="31"/>
  <c r="I30" i="31"/>
  <c r="T29" i="31"/>
  <c r="S29" i="31"/>
  <c r="R29" i="31"/>
  <c r="Q29" i="31"/>
  <c r="P29" i="31"/>
  <c r="O29" i="31"/>
  <c r="N29" i="31"/>
  <c r="M29" i="31"/>
  <c r="L29" i="31"/>
  <c r="K29" i="31"/>
  <c r="H28" i="31"/>
  <c r="T26" i="31"/>
  <c r="S26" i="31"/>
  <c r="R26" i="31"/>
  <c r="Q26" i="31"/>
  <c r="P26" i="31"/>
  <c r="O26" i="31"/>
  <c r="N26" i="31"/>
  <c r="M26" i="31"/>
  <c r="L26" i="31"/>
  <c r="K26" i="31"/>
  <c r="I25" i="31"/>
  <c r="H25" i="31"/>
  <c r="T23" i="31"/>
  <c r="S23" i="31"/>
  <c r="R23" i="31"/>
  <c r="Q23" i="31"/>
  <c r="P23" i="31"/>
  <c r="O23" i="31"/>
  <c r="N23" i="31"/>
  <c r="M23" i="31"/>
  <c r="L23" i="31"/>
  <c r="K23" i="31"/>
  <c r="I22" i="31"/>
  <c r="H22" i="31"/>
  <c r="T20" i="31"/>
  <c r="S20" i="31"/>
  <c r="R20" i="31"/>
  <c r="Q20" i="31"/>
  <c r="P20" i="31"/>
  <c r="O20" i="31"/>
  <c r="N20" i="31"/>
  <c r="M20" i="31"/>
  <c r="L20" i="31"/>
  <c r="K20" i="31"/>
  <c r="I19" i="31"/>
  <c r="H19" i="31"/>
  <c r="T17" i="31"/>
  <c r="S17" i="31"/>
  <c r="R17" i="31"/>
  <c r="Q17" i="31"/>
  <c r="P17" i="31"/>
  <c r="O17" i="31"/>
  <c r="N17" i="31"/>
  <c r="M17" i="31"/>
  <c r="L17" i="31"/>
  <c r="K17" i="31"/>
  <c r="I16" i="31"/>
  <c r="H16" i="31"/>
  <c r="T14" i="31"/>
  <c r="S14" i="31"/>
  <c r="R14" i="31"/>
  <c r="Q14" i="31"/>
  <c r="P14" i="31"/>
  <c r="O14" i="31"/>
  <c r="N14" i="31"/>
  <c r="M14" i="31"/>
  <c r="L14" i="31"/>
  <c r="K14" i="31"/>
  <c r="H13" i="31"/>
  <c r="T11" i="31"/>
  <c r="S11" i="31"/>
  <c r="R11" i="31"/>
  <c r="Q11" i="31"/>
  <c r="P11" i="31"/>
  <c r="O11" i="31"/>
  <c r="N11" i="31"/>
  <c r="M11" i="31"/>
  <c r="L11" i="31"/>
  <c r="K11" i="31"/>
  <c r="I10" i="31"/>
  <c r="T8" i="31"/>
  <c r="S8" i="31"/>
  <c r="R8" i="31"/>
  <c r="Q8" i="31"/>
  <c r="P8" i="31"/>
  <c r="O8" i="31"/>
  <c r="N8" i="31"/>
  <c r="M8" i="31"/>
  <c r="L8" i="31"/>
  <c r="K8" i="31"/>
  <c r="H7" i="31"/>
  <c r="I6" i="31"/>
  <c r="T5" i="31"/>
  <c r="S5" i="31"/>
  <c r="R5" i="31"/>
  <c r="Q5" i="31"/>
  <c r="P5" i="31"/>
  <c r="O5" i="31"/>
  <c r="N5" i="31"/>
  <c r="M5" i="31"/>
  <c r="L5" i="31"/>
  <c r="K5" i="31"/>
  <c r="H4" i="31"/>
  <c r="H2" i="31"/>
  <c r="A21" i="11"/>
  <c r="T41" i="30"/>
  <c r="S41" i="30"/>
  <c r="R41" i="30"/>
  <c r="Q41" i="30"/>
  <c r="P41" i="30"/>
  <c r="O41" i="30"/>
  <c r="N41" i="30"/>
  <c r="M41" i="30"/>
  <c r="L41" i="30"/>
  <c r="K41" i="30"/>
  <c r="H40" i="30"/>
  <c r="T38" i="30"/>
  <c r="S38" i="30"/>
  <c r="R38" i="30"/>
  <c r="Q38" i="30"/>
  <c r="P38" i="30"/>
  <c r="O38" i="30"/>
  <c r="N38" i="30"/>
  <c r="M38" i="30"/>
  <c r="L38" i="30"/>
  <c r="K38" i="30"/>
  <c r="I37" i="30"/>
  <c r="I36" i="30"/>
  <c r="T35" i="30"/>
  <c r="S35" i="30"/>
  <c r="R35" i="30"/>
  <c r="Q35" i="30"/>
  <c r="P35" i="30"/>
  <c r="O35" i="30"/>
  <c r="N35" i="30"/>
  <c r="M35" i="30"/>
  <c r="L35" i="30"/>
  <c r="K35" i="30"/>
  <c r="H34" i="30"/>
  <c r="T32" i="30"/>
  <c r="S32" i="30"/>
  <c r="R32" i="30"/>
  <c r="Q32" i="30"/>
  <c r="P32" i="30"/>
  <c r="O32" i="30"/>
  <c r="N32" i="30"/>
  <c r="M32" i="30"/>
  <c r="L32" i="30"/>
  <c r="K32" i="30"/>
  <c r="H31" i="30"/>
  <c r="I30" i="30"/>
  <c r="T29" i="30"/>
  <c r="S29" i="30"/>
  <c r="R29" i="30"/>
  <c r="Q29" i="30"/>
  <c r="P29" i="30"/>
  <c r="O29" i="30"/>
  <c r="N29" i="30"/>
  <c r="M29" i="30"/>
  <c r="L29" i="30"/>
  <c r="K29" i="30"/>
  <c r="H28" i="30"/>
  <c r="T26" i="30"/>
  <c r="S26" i="30"/>
  <c r="R26" i="30"/>
  <c r="Q26" i="30"/>
  <c r="P26" i="30"/>
  <c r="O26" i="30"/>
  <c r="N26" i="30"/>
  <c r="M26" i="30"/>
  <c r="L26" i="30"/>
  <c r="K26" i="30"/>
  <c r="I25" i="30"/>
  <c r="H25" i="30"/>
  <c r="T23" i="30"/>
  <c r="S23" i="30"/>
  <c r="R23" i="30"/>
  <c r="Q23" i="30"/>
  <c r="P23" i="30"/>
  <c r="O23" i="30"/>
  <c r="N23" i="30"/>
  <c r="M23" i="30"/>
  <c r="L23" i="30"/>
  <c r="K23" i="30"/>
  <c r="I22" i="30"/>
  <c r="H22" i="30"/>
  <c r="T20" i="30"/>
  <c r="S20" i="30"/>
  <c r="R20" i="30"/>
  <c r="Q20" i="30"/>
  <c r="P20" i="30"/>
  <c r="O20" i="30"/>
  <c r="N20" i="30"/>
  <c r="M20" i="30"/>
  <c r="L20" i="30"/>
  <c r="K20" i="30"/>
  <c r="I19" i="30"/>
  <c r="H19" i="30"/>
  <c r="T17" i="30"/>
  <c r="S17" i="30"/>
  <c r="R17" i="30"/>
  <c r="Q17" i="30"/>
  <c r="P17" i="30"/>
  <c r="O17" i="30"/>
  <c r="N17" i="30"/>
  <c r="M17" i="30"/>
  <c r="L17" i="30"/>
  <c r="K17" i="30"/>
  <c r="I16" i="30"/>
  <c r="H16" i="30"/>
  <c r="T14" i="30"/>
  <c r="S14" i="30"/>
  <c r="R14" i="30"/>
  <c r="Q14" i="30"/>
  <c r="P14" i="30"/>
  <c r="O14" i="30"/>
  <c r="N14" i="30"/>
  <c r="M14" i="30"/>
  <c r="L14" i="30"/>
  <c r="K14" i="30"/>
  <c r="H13" i="30"/>
  <c r="T11" i="30"/>
  <c r="S11" i="30"/>
  <c r="R11" i="30"/>
  <c r="Q11" i="30"/>
  <c r="P11" i="30"/>
  <c r="O11" i="30"/>
  <c r="N11" i="30"/>
  <c r="M11" i="30"/>
  <c r="L11" i="30"/>
  <c r="K11" i="30"/>
  <c r="I10" i="30"/>
  <c r="T8" i="30"/>
  <c r="S8" i="30"/>
  <c r="R8" i="30"/>
  <c r="Q8" i="30"/>
  <c r="P8" i="30"/>
  <c r="O8" i="30"/>
  <c r="N8" i="30"/>
  <c r="M8" i="30"/>
  <c r="L8" i="30"/>
  <c r="K8" i="30"/>
  <c r="H7" i="30"/>
  <c r="I6" i="30"/>
  <c r="T5" i="30"/>
  <c r="S5" i="30"/>
  <c r="R5" i="30"/>
  <c r="Q5" i="30"/>
  <c r="P5" i="30"/>
  <c r="O5" i="30"/>
  <c r="N5" i="30"/>
  <c r="M5" i="30"/>
  <c r="L5" i="30"/>
  <c r="K5" i="30"/>
  <c r="H4" i="30"/>
  <c r="H2" i="30"/>
  <c r="A20" i="11"/>
  <c r="A19" i="11"/>
  <c r="T41" i="29"/>
  <c r="S41" i="29"/>
  <c r="R41" i="29"/>
  <c r="Q41" i="29"/>
  <c r="P41" i="29"/>
  <c r="O41" i="29"/>
  <c r="N41" i="29"/>
  <c r="M41" i="29"/>
  <c r="L41" i="29"/>
  <c r="K41" i="29"/>
  <c r="H40" i="29"/>
  <c r="T38" i="29"/>
  <c r="S38" i="29"/>
  <c r="R38" i="29"/>
  <c r="Q38" i="29"/>
  <c r="P38" i="29"/>
  <c r="O38" i="29"/>
  <c r="N38" i="29"/>
  <c r="M38" i="29"/>
  <c r="L38" i="29"/>
  <c r="K38" i="29"/>
  <c r="I37" i="29"/>
  <c r="H37" i="29"/>
  <c r="I36" i="29"/>
  <c r="T35" i="29"/>
  <c r="S35" i="29"/>
  <c r="R35" i="29"/>
  <c r="Q35" i="29"/>
  <c r="P35" i="29"/>
  <c r="O35" i="29"/>
  <c r="N35" i="29"/>
  <c r="M35" i="29"/>
  <c r="L35" i="29"/>
  <c r="K35" i="29"/>
  <c r="H34" i="29"/>
  <c r="T32" i="29"/>
  <c r="S32" i="29"/>
  <c r="R32" i="29"/>
  <c r="Q32" i="29"/>
  <c r="P32" i="29"/>
  <c r="O32" i="29"/>
  <c r="N32" i="29"/>
  <c r="M32" i="29"/>
  <c r="L32" i="29"/>
  <c r="K32" i="29"/>
  <c r="H31" i="29"/>
  <c r="I30" i="29"/>
  <c r="T29" i="29"/>
  <c r="S29" i="29"/>
  <c r="R29" i="29"/>
  <c r="Q29" i="29"/>
  <c r="P29" i="29"/>
  <c r="O29" i="29"/>
  <c r="N29" i="29"/>
  <c r="M29" i="29"/>
  <c r="L29" i="29"/>
  <c r="K29" i="29"/>
  <c r="H28" i="29"/>
  <c r="T26" i="29"/>
  <c r="S26" i="29"/>
  <c r="R26" i="29"/>
  <c r="Q26" i="29"/>
  <c r="P26" i="29"/>
  <c r="O26" i="29"/>
  <c r="N26" i="29"/>
  <c r="M26" i="29"/>
  <c r="L26" i="29"/>
  <c r="K26" i="29"/>
  <c r="I25" i="29"/>
  <c r="H25" i="29"/>
  <c r="T23" i="29"/>
  <c r="S23" i="29"/>
  <c r="R23" i="29"/>
  <c r="Q23" i="29"/>
  <c r="P23" i="29"/>
  <c r="O23" i="29"/>
  <c r="N23" i="29"/>
  <c r="M23" i="29"/>
  <c r="L23" i="29"/>
  <c r="K23" i="29"/>
  <c r="I22" i="29"/>
  <c r="H22" i="29"/>
  <c r="T20" i="29"/>
  <c r="S20" i="29"/>
  <c r="R20" i="29"/>
  <c r="Q20" i="29"/>
  <c r="P20" i="29"/>
  <c r="O20" i="29"/>
  <c r="N20" i="29"/>
  <c r="M20" i="29"/>
  <c r="L20" i="29"/>
  <c r="K20" i="29"/>
  <c r="I19" i="29"/>
  <c r="H19" i="29"/>
  <c r="T17" i="29"/>
  <c r="S17" i="29"/>
  <c r="R17" i="29"/>
  <c r="Q17" i="29"/>
  <c r="P17" i="29"/>
  <c r="O17" i="29"/>
  <c r="N17" i="29"/>
  <c r="M17" i="29"/>
  <c r="L17" i="29"/>
  <c r="K17" i="29"/>
  <c r="I16" i="29"/>
  <c r="H16" i="29"/>
  <c r="T14" i="29"/>
  <c r="S14" i="29"/>
  <c r="R14" i="29"/>
  <c r="Q14" i="29"/>
  <c r="P14" i="29"/>
  <c r="O14" i="29"/>
  <c r="N14" i="29"/>
  <c r="M14" i="29"/>
  <c r="L14" i="29"/>
  <c r="K14" i="29"/>
  <c r="H13" i="29"/>
  <c r="T11" i="29"/>
  <c r="S11" i="29"/>
  <c r="R11" i="29"/>
  <c r="Q11" i="29"/>
  <c r="P11" i="29"/>
  <c r="O11" i="29"/>
  <c r="N11" i="29"/>
  <c r="M11" i="29"/>
  <c r="L11" i="29"/>
  <c r="K11" i="29"/>
  <c r="I10" i="29"/>
  <c r="T8" i="29"/>
  <c r="S8" i="29"/>
  <c r="R8" i="29"/>
  <c r="Q8" i="29"/>
  <c r="P8" i="29"/>
  <c r="O8" i="29"/>
  <c r="N8" i="29"/>
  <c r="M8" i="29"/>
  <c r="L8" i="29"/>
  <c r="K8" i="29"/>
  <c r="H7" i="29"/>
  <c r="I6" i="29"/>
  <c r="T5" i="29"/>
  <c r="S5" i="29"/>
  <c r="R5" i="29"/>
  <c r="Q5" i="29"/>
  <c r="P5" i="29"/>
  <c r="O5" i="29"/>
  <c r="N5" i="29"/>
  <c r="M5" i="29"/>
  <c r="L5" i="29"/>
  <c r="K5" i="29"/>
  <c r="H4" i="29"/>
  <c r="H2" i="29"/>
  <c r="T41" i="28"/>
  <c r="S41" i="28"/>
  <c r="R41" i="28"/>
  <c r="Q41" i="28"/>
  <c r="P41" i="28"/>
  <c r="O41" i="28"/>
  <c r="N41" i="28"/>
  <c r="M41" i="28"/>
  <c r="L41" i="28"/>
  <c r="K41" i="28"/>
  <c r="H40" i="28"/>
  <c r="T38" i="28"/>
  <c r="S38" i="28"/>
  <c r="R38" i="28"/>
  <c r="Q38" i="28"/>
  <c r="P38" i="28"/>
  <c r="O38" i="28"/>
  <c r="N38" i="28"/>
  <c r="M38" i="28"/>
  <c r="L38" i="28"/>
  <c r="K38" i="28"/>
  <c r="I37" i="28"/>
  <c r="I36" i="28"/>
  <c r="T35" i="28"/>
  <c r="S35" i="28"/>
  <c r="R35" i="28"/>
  <c r="Q35" i="28"/>
  <c r="P35" i="28"/>
  <c r="O35" i="28"/>
  <c r="N35" i="28"/>
  <c r="M35" i="28"/>
  <c r="L35" i="28"/>
  <c r="K35" i="28"/>
  <c r="H34" i="28"/>
  <c r="T32" i="28"/>
  <c r="S32" i="28"/>
  <c r="R32" i="28"/>
  <c r="Q32" i="28"/>
  <c r="P32" i="28"/>
  <c r="O32" i="28"/>
  <c r="N32" i="28"/>
  <c r="M32" i="28"/>
  <c r="L32" i="28"/>
  <c r="K32" i="28"/>
  <c r="H31" i="28"/>
  <c r="I30" i="28"/>
  <c r="T29" i="28"/>
  <c r="S29" i="28"/>
  <c r="R29" i="28"/>
  <c r="Q29" i="28"/>
  <c r="P29" i="28"/>
  <c r="O29" i="28"/>
  <c r="N29" i="28"/>
  <c r="M29" i="28"/>
  <c r="L29" i="28"/>
  <c r="K29" i="28"/>
  <c r="H28" i="28"/>
  <c r="T26" i="28"/>
  <c r="S26" i="28"/>
  <c r="R26" i="28"/>
  <c r="Q26" i="28"/>
  <c r="P26" i="28"/>
  <c r="O26" i="28"/>
  <c r="N26" i="28"/>
  <c r="M26" i="28"/>
  <c r="L26" i="28"/>
  <c r="K26" i="28"/>
  <c r="I25" i="28"/>
  <c r="H25" i="28"/>
  <c r="T23" i="28"/>
  <c r="S23" i="28"/>
  <c r="R23" i="28"/>
  <c r="Q23" i="28"/>
  <c r="P23" i="28"/>
  <c r="O23" i="28"/>
  <c r="N23" i="28"/>
  <c r="M23" i="28"/>
  <c r="L23" i="28"/>
  <c r="K23" i="28"/>
  <c r="I22" i="28"/>
  <c r="H22" i="28"/>
  <c r="T20" i="28"/>
  <c r="S20" i="28"/>
  <c r="R20" i="28"/>
  <c r="Q20" i="28"/>
  <c r="P20" i="28"/>
  <c r="O20" i="28"/>
  <c r="N20" i="28"/>
  <c r="M20" i="28"/>
  <c r="L20" i="28"/>
  <c r="K20" i="28"/>
  <c r="I19" i="28"/>
  <c r="H19" i="28"/>
  <c r="T17" i="28"/>
  <c r="S17" i="28"/>
  <c r="R17" i="28"/>
  <c r="Q17" i="28"/>
  <c r="P17" i="28"/>
  <c r="O17" i="28"/>
  <c r="N17" i="28"/>
  <c r="M17" i="28"/>
  <c r="L17" i="28"/>
  <c r="K17" i="28"/>
  <c r="I16" i="28"/>
  <c r="H16" i="28"/>
  <c r="T14" i="28"/>
  <c r="S14" i="28"/>
  <c r="R14" i="28"/>
  <c r="Q14" i="28"/>
  <c r="P14" i="28"/>
  <c r="O14" i="28"/>
  <c r="N14" i="28"/>
  <c r="M14" i="28"/>
  <c r="L14" i="28"/>
  <c r="K14" i="28"/>
  <c r="H13" i="28"/>
  <c r="T11" i="28"/>
  <c r="S11" i="28"/>
  <c r="R11" i="28"/>
  <c r="Q11" i="28"/>
  <c r="P11" i="28"/>
  <c r="O11" i="28"/>
  <c r="N11" i="28"/>
  <c r="M11" i="28"/>
  <c r="L11" i="28"/>
  <c r="K11" i="28"/>
  <c r="I10" i="28"/>
  <c r="T8" i="28"/>
  <c r="S8" i="28"/>
  <c r="R8" i="28"/>
  <c r="Q8" i="28"/>
  <c r="P8" i="28"/>
  <c r="O8" i="28"/>
  <c r="N8" i="28"/>
  <c r="M8" i="28"/>
  <c r="L8" i="28"/>
  <c r="K8" i="28"/>
  <c r="H7" i="28"/>
  <c r="I6" i="28"/>
  <c r="T5" i="28"/>
  <c r="S5" i="28"/>
  <c r="R5" i="28"/>
  <c r="Q5" i="28"/>
  <c r="P5" i="28"/>
  <c r="O5" i="28"/>
  <c r="N5" i="28"/>
  <c r="M5" i="28"/>
  <c r="L5" i="28"/>
  <c r="K5" i="28"/>
  <c r="H4" i="28"/>
  <c r="H44" i="28" s="1"/>
  <c r="D19" i="11" s="1"/>
  <c r="H2" i="28"/>
  <c r="A18" i="11"/>
  <c r="T41" i="27"/>
  <c r="S41" i="27"/>
  <c r="R41" i="27"/>
  <c r="Q41" i="27"/>
  <c r="P41" i="27"/>
  <c r="O41" i="27"/>
  <c r="N41" i="27"/>
  <c r="M41" i="27"/>
  <c r="L41" i="27"/>
  <c r="K41" i="27"/>
  <c r="H40" i="27"/>
  <c r="T38" i="27"/>
  <c r="S38" i="27"/>
  <c r="R38" i="27"/>
  <c r="Q38" i="27"/>
  <c r="P38" i="27"/>
  <c r="O38" i="27"/>
  <c r="N38" i="27"/>
  <c r="M38" i="27"/>
  <c r="L38" i="27"/>
  <c r="K38" i="27"/>
  <c r="I37" i="27"/>
  <c r="I36" i="27"/>
  <c r="T35" i="27"/>
  <c r="S35" i="27"/>
  <c r="R35" i="27"/>
  <c r="Q35" i="27"/>
  <c r="P35" i="27"/>
  <c r="O35" i="27"/>
  <c r="N35" i="27"/>
  <c r="M35" i="27"/>
  <c r="L35" i="27"/>
  <c r="K35" i="27"/>
  <c r="H34" i="27"/>
  <c r="T32" i="27"/>
  <c r="S32" i="27"/>
  <c r="R32" i="27"/>
  <c r="Q32" i="27"/>
  <c r="P32" i="27"/>
  <c r="O32" i="27"/>
  <c r="N32" i="27"/>
  <c r="M32" i="27"/>
  <c r="L32" i="27"/>
  <c r="K32" i="27"/>
  <c r="H31" i="27"/>
  <c r="I30" i="27"/>
  <c r="T29" i="27"/>
  <c r="S29" i="27"/>
  <c r="R29" i="27"/>
  <c r="Q29" i="27"/>
  <c r="P29" i="27"/>
  <c r="O29" i="27"/>
  <c r="N29" i="27"/>
  <c r="M29" i="27"/>
  <c r="L29" i="27"/>
  <c r="K29" i="27"/>
  <c r="H28" i="27"/>
  <c r="T26" i="27"/>
  <c r="S26" i="27"/>
  <c r="R26" i="27"/>
  <c r="Q26" i="27"/>
  <c r="P26" i="27"/>
  <c r="O26" i="27"/>
  <c r="N26" i="27"/>
  <c r="M26" i="27"/>
  <c r="L26" i="27"/>
  <c r="K26" i="27"/>
  <c r="I25" i="27"/>
  <c r="H25" i="27"/>
  <c r="T23" i="27"/>
  <c r="S23" i="27"/>
  <c r="R23" i="27"/>
  <c r="Q23" i="27"/>
  <c r="P23" i="27"/>
  <c r="O23" i="27"/>
  <c r="N23" i="27"/>
  <c r="M23" i="27"/>
  <c r="L23" i="27"/>
  <c r="K23" i="27"/>
  <c r="I22" i="27"/>
  <c r="H22" i="27"/>
  <c r="T20" i="27"/>
  <c r="S20" i="27"/>
  <c r="R20" i="27"/>
  <c r="Q20" i="27"/>
  <c r="P20" i="27"/>
  <c r="O20" i="27"/>
  <c r="N20" i="27"/>
  <c r="M20" i="27"/>
  <c r="L20" i="27"/>
  <c r="K20" i="27"/>
  <c r="I19" i="27"/>
  <c r="H19" i="27"/>
  <c r="T17" i="27"/>
  <c r="S17" i="27"/>
  <c r="R17" i="27"/>
  <c r="Q17" i="27"/>
  <c r="P17" i="27"/>
  <c r="O17" i="27"/>
  <c r="N17" i="27"/>
  <c r="M17" i="27"/>
  <c r="L17" i="27"/>
  <c r="K17" i="27"/>
  <c r="I16" i="27"/>
  <c r="H16" i="27"/>
  <c r="T14" i="27"/>
  <c r="S14" i="27"/>
  <c r="R14" i="27"/>
  <c r="Q14" i="27"/>
  <c r="P14" i="27"/>
  <c r="O14" i="27"/>
  <c r="N14" i="27"/>
  <c r="M14" i="27"/>
  <c r="L14" i="27"/>
  <c r="K14" i="27"/>
  <c r="H13" i="27"/>
  <c r="T11" i="27"/>
  <c r="S11" i="27"/>
  <c r="R11" i="27"/>
  <c r="Q11" i="27"/>
  <c r="P11" i="27"/>
  <c r="O11" i="27"/>
  <c r="N11" i="27"/>
  <c r="M11" i="27"/>
  <c r="L11" i="27"/>
  <c r="K11" i="27"/>
  <c r="I10" i="27"/>
  <c r="T8" i="27"/>
  <c r="S8" i="27"/>
  <c r="R8" i="27"/>
  <c r="Q8" i="27"/>
  <c r="P8" i="27"/>
  <c r="O8" i="27"/>
  <c r="N8" i="27"/>
  <c r="M8" i="27"/>
  <c r="L8" i="27"/>
  <c r="K8" i="27"/>
  <c r="H7" i="27"/>
  <c r="I6" i="27"/>
  <c r="T5" i="27"/>
  <c r="S5" i="27"/>
  <c r="R5" i="27"/>
  <c r="Q5" i="27"/>
  <c r="P5" i="27"/>
  <c r="O5" i="27"/>
  <c r="N5" i="27"/>
  <c r="M5" i="27"/>
  <c r="L5" i="27"/>
  <c r="K5" i="27"/>
  <c r="H4" i="27"/>
  <c r="H2" i="27"/>
  <c r="A17" i="11"/>
  <c r="T41" i="26"/>
  <c r="S41" i="26"/>
  <c r="R41" i="26"/>
  <c r="Q41" i="26"/>
  <c r="P41" i="26"/>
  <c r="O41" i="26"/>
  <c r="N41" i="26"/>
  <c r="M41" i="26"/>
  <c r="L41" i="26"/>
  <c r="K41" i="26"/>
  <c r="H40" i="26"/>
  <c r="T38" i="26"/>
  <c r="S38" i="26"/>
  <c r="R38" i="26"/>
  <c r="Q38" i="26"/>
  <c r="P38" i="26"/>
  <c r="O38" i="26"/>
  <c r="N38" i="26"/>
  <c r="M38" i="26"/>
  <c r="L38" i="26"/>
  <c r="K38" i="26"/>
  <c r="I37" i="26"/>
  <c r="I36" i="26"/>
  <c r="T35" i="26"/>
  <c r="S35" i="26"/>
  <c r="R35" i="26"/>
  <c r="Q35" i="26"/>
  <c r="P35" i="26"/>
  <c r="O35" i="26"/>
  <c r="N35" i="26"/>
  <c r="M35" i="26"/>
  <c r="L35" i="26"/>
  <c r="K35" i="26"/>
  <c r="H34" i="26"/>
  <c r="T32" i="26"/>
  <c r="S32" i="26"/>
  <c r="R32" i="26"/>
  <c r="Q32" i="26"/>
  <c r="P32" i="26"/>
  <c r="O32" i="26"/>
  <c r="N32" i="26"/>
  <c r="M32" i="26"/>
  <c r="L32" i="26"/>
  <c r="K32" i="26"/>
  <c r="H31" i="26"/>
  <c r="I30" i="26"/>
  <c r="T29" i="26"/>
  <c r="S29" i="26"/>
  <c r="R29" i="26"/>
  <c r="Q29" i="26"/>
  <c r="P29" i="26"/>
  <c r="O29" i="26"/>
  <c r="N29" i="26"/>
  <c r="M29" i="26"/>
  <c r="L29" i="26"/>
  <c r="K29" i="26"/>
  <c r="H28" i="26"/>
  <c r="T26" i="26"/>
  <c r="S26" i="26"/>
  <c r="R26" i="26"/>
  <c r="Q26" i="26"/>
  <c r="P26" i="26"/>
  <c r="O26" i="26"/>
  <c r="N26" i="26"/>
  <c r="M26" i="26"/>
  <c r="L26" i="26"/>
  <c r="K26" i="26"/>
  <c r="I25" i="26"/>
  <c r="H25" i="26"/>
  <c r="T23" i="26"/>
  <c r="S23" i="26"/>
  <c r="R23" i="26"/>
  <c r="Q23" i="26"/>
  <c r="P23" i="26"/>
  <c r="O23" i="26"/>
  <c r="N23" i="26"/>
  <c r="M23" i="26"/>
  <c r="L23" i="26"/>
  <c r="K23" i="26"/>
  <c r="I22" i="26"/>
  <c r="H22" i="26"/>
  <c r="T20" i="26"/>
  <c r="S20" i="26"/>
  <c r="R20" i="26"/>
  <c r="Q20" i="26"/>
  <c r="P20" i="26"/>
  <c r="O20" i="26"/>
  <c r="N20" i="26"/>
  <c r="M20" i="26"/>
  <c r="L20" i="26"/>
  <c r="K20" i="26"/>
  <c r="I19" i="26"/>
  <c r="H19" i="26"/>
  <c r="T17" i="26"/>
  <c r="S17" i="26"/>
  <c r="R17" i="26"/>
  <c r="Q17" i="26"/>
  <c r="P17" i="26"/>
  <c r="O17" i="26"/>
  <c r="N17" i="26"/>
  <c r="M17" i="26"/>
  <c r="L17" i="26"/>
  <c r="K17" i="26"/>
  <c r="I16" i="26"/>
  <c r="H16" i="26"/>
  <c r="T14" i="26"/>
  <c r="S14" i="26"/>
  <c r="R14" i="26"/>
  <c r="Q14" i="26"/>
  <c r="P14" i="26"/>
  <c r="O14" i="26"/>
  <c r="N14" i="26"/>
  <c r="M14" i="26"/>
  <c r="L14" i="26"/>
  <c r="K14" i="26"/>
  <c r="H13" i="26"/>
  <c r="T11" i="26"/>
  <c r="S11" i="26"/>
  <c r="R11" i="26"/>
  <c r="Q11" i="26"/>
  <c r="P11" i="26"/>
  <c r="O11" i="26"/>
  <c r="N11" i="26"/>
  <c r="M11" i="26"/>
  <c r="L11" i="26"/>
  <c r="K11" i="26"/>
  <c r="I10" i="26"/>
  <c r="T8" i="26"/>
  <c r="S8" i="26"/>
  <c r="R8" i="26"/>
  <c r="Q8" i="26"/>
  <c r="P8" i="26"/>
  <c r="O8" i="26"/>
  <c r="N8" i="26"/>
  <c r="M8" i="26"/>
  <c r="L8" i="26"/>
  <c r="K8" i="26"/>
  <c r="H7" i="26"/>
  <c r="I6" i="26"/>
  <c r="T5" i="26"/>
  <c r="S5" i="26"/>
  <c r="R5" i="26"/>
  <c r="Q5" i="26"/>
  <c r="P5" i="26"/>
  <c r="O5" i="26"/>
  <c r="N5" i="26"/>
  <c r="M5" i="26"/>
  <c r="L5" i="26"/>
  <c r="K5" i="26"/>
  <c r="H4" i="26"/>
  <c r="H44" i="26" s="1"/>
  <c r="D17" i="11" s="1"/>
  <c r="H2" i="26"/>
  <c r="A16" i="11"/>
  <c r="T41" i="25"/>
  <c r="S41" i="25"/>
  <c r="R41" i="25"/>
  <c r="Q41" i="25"/>
  <c r="P41" i="25"/>
  <c r="O41" i="25"/>
  <c r="N41" i="25"/>
  <c r="M41" i="25"/>
  <c r="L41" i="25"/>
  <c r="K41" i="25"/>
  <c r="H40" i="25"/>
  <c r="T38" i="25"/>
  <c r="S38" i="25"/>
  <c r="R38" i="25"/>
  <c r="Q38" i="25"/>
  <c r="P38" i="25"/>
  <c r="O38" i="25"/>
  <c r="N38" i="25"/>
  <c r="M38" i="25"/>
  <c r="L38" i="25"/>
  <c r="K38" i="25"/>
  <c r="I37" i="25"/>
  <c r="I36" i="25"/>
  <c r="T35" i="25"/>
  <c r="S35" i="25"/>
  <c r="R35" i="25"/>
  <c r="Q35" i="25"/>
  <c r="P35" i="25"/>
  <c r="O35" i="25"/>
  <c r="N35" i="25"/>
  <c r="M35" i="25"/>
  <c r="L35" i="25"/>
  <c r="K35" i="25"/>
  <c r="H34" i="25"/>
  <c r="T32" i="25"/>
  <c r="S32" i="25"/>
  <c r="R32" i="25"/>
  <c r="Q32" i="25"/>
  <c r="P32" i="25"/>
  <c r="O32" i="25"/>
  <c r="N32" i="25"/>
  <c r="M32" i="25"/>
  <c r="L32" i="25"/>
  <c r="K32" i="25"/>
  <c r="H31" i="25"/>
  <c r="I30" i="25"/>
  <c r="T29" i="25"/>
  <c r="S29" i="25"/>
  <c r="R29" i="25"/>
  <c r="Q29" i="25"/>
  <c r="P29" i="25"/>
  <c r="O29" i="25"/>
  <c r="N29" i="25"/>
  <c r="M29" i="25"/>
  <c r="L29" i="25"/>
  <c r="K29" i="25"/>
  <c r="H28" i="25"/>
  <c r="T26" i="25"/>
  <c r="S26" i="25"/>
  <c r="R26" i="25"/>
  <c r="Q26" i="25"/>
  <c r="P26" i="25"/>
  <c r="O26" i="25"/>
  <c r="N26" i="25"/>
  <c r="M26" i="25"/>
  <c r="L26" i="25"/>
  <c r="K26" i="25"/>
  <c r="I25" i="25"/>
  <c r="H25" i="25"/>
  <c r="T23" i="25"/>
  <c r="S23" i="25"/>
  <c r="R23" i="25"/>
  <c r="Q23" i="25"/>
  <c r="P23" i="25"/>
  <c r="O23" i="25"/>
  <c r="N23" i="25"/>
  <c r="M23" i="25"/>
  <c r="L23" i="25"/>
  <c r="K23" i="25"/>
  <c r="I22" i="25"/>
  <c r="H22" i="25"/>
  <c r="T20" i="25"/>
  <c r="S20" i="25"/>
  <c r="R20" i="25"/>
  <c r="Q20" i="25"/>
  <c r="P20" i="25"/>
  <c r="O20" i="25"/>
  <c r="N20" i="25"/>
  <c r="M20" i="25"/>
  <c r="L20" i="25"/>
  <c r="K20" i="25"/>
  <c r="I19" i="25"/>
  <c r="H19" i="25"/>
  <c r="T17" i="25"/>
  <c r="S17" i="25"/>
  <c r="R17" i="25"/>
  <c r="Q17" i="25"/>
  <c r="P17" i="25"/>
  <c r="O17" i="25"/>
  <c r="N17" i="25"/>
  <c r="M17" i="25"/>
  <c r="L17" i="25"/>
  <c r="K17" i="25"/>
  <c r="I16" i="25"/>
  <c r="H16" i="25"/>
  <c r="T14" i="25"/>
  <c r="S14" i="25"/>
  <c r="R14" i="25"/>
  <c r="Q14" i="25"/>
  <c r="P14" i="25"/>
  <c r="O14" i="25"/>
  <c r="N14" i="25"/>
  <c r="M14" i="25"/>
  <c r="L14" i="25"/>
  <c r="K14" i="25"/>
  <c r="H13" i="25"/>
  <c r="T11" i="25"/>
  <c r="S11" i="25"/>
  <c r="R11" i="25"/>
  <c r="Q11" i="25"/>
  <c r="P11" i="25"/>
  <c r="O11" i="25"/>
  <c r="N11" i="25"/>
  <c r="M11" i="25"/>
  <c r="L11" i="25"/>
  <c r="K11" i="25"/>
  <c r="I10" i="25"/>
  <c r="T8" i="25"/>
  <c r="S8" i="25"/>
  <c r="R8" i="25"/>
  <c r="Q8" i="25"/>
  <c r="P8" i="25"/>
  <c r="O8" i="25"/>
  <c r="N8" i="25"/>
  <c r="M8" i="25"/>
  <c r="L8" i="25"/>
  <c r="K8" i="25"/>
  <c r="H7" i="25"/>
  <c r="I6" i="25"/>
  <c r="T5" i="25"/>
  <c r="S5" i="25"/>
  <c r="R5" i="25"/>
  <c r="Q5" i="25"/>
  <c r="P5" i="25"/>
  <c r="O5" i="25"/>
  <c r="N5" i="25"/>
  <c r="M5" i="25"/>
  <c r="L5" i="25"/>
  <c r="K5" i="25"/>
  <c r="H4" i="25"/>
  <c r="H2" i="25"/>
  <c r="A15" i="11"/>
  <c r="T41" i="24"/>
  <c r="S41" i="24"/>
  <c r="R41" i="24"/>
  <c r="Q41" i="24"/>
  <c r="P41" i="24"/>
  <c r="O41" i="24"/>
  <c r="N41" i="24"/>
  <c r="M41" i="24"/>
  <c r="L41" i="24"/>
  <c r="K41" i="24"/>
  <c r="H40" i="24"/>
  <c r="T38" i="24"/>
  <c r="S38" i="24"/>
  <c r="R38" i="24"/>
  <c r="Q38" i="24"/>
  <c r="P38" i="24"/>
  <c r="O38" i="24"/>
  <c r="N38" i="24"/>
  <c r="M38" i="24"/>
  <c r="L38" i="24"/>
  <c r="K38" i="24"/>
  <c r="I37" i="24"/>
  <c r="I36" i="24"/>
  <c r="T35" i="24"/>
  <c r="S35" i="24"/>
  <c r="R35" i="24"/>
  <c r="Q35" i="24"/>
  <c r="P35" i="24"/>
  <c r="O35" i="24"/>
  <c r="N35" i="24"/>
  <c r="M35" i="24"/>
  <c r="L35" i="24"/>
  <c r="K35" i="24"/>
  <c r="H34" i="24"/>
  <c r="T32" i="24"/>
  <c r="S32" i="24"/>
  <c r="R32" i="24"/>
  <c r="Q32" i="24"/>
  <c r="P32" i="24"/>
  <c r="O32" i="24"/>
  <c r="N32" i="24"/>
  <c r="M32" i="24"/>
  <c r="L32" i="24"/>
  <c r="K32" i="24"/>
  <c r="H31" i="24"/>
  <c r="I30" i="24"/>
  <c r="T29" i="24"/>
  <c r="S29" i="24"/>
  <c r="R29" i="24"/>
  <c r="Q29" i="24"/>
  <c r="P29" i="24"/>
  <c r="O29" i="24"/>
  <c r="N29" i="24"/>
  <c r="M29" i="24"/>
  <c r="L29" i="24"/>
  <c r="K29" i="24"/>
  <c r="H28" i="24"/>
  <c r="T26" i="24"/>
  <c r="S26" i="24"/>
  <c r="R26" i="24"/>
  <c r="Q26" i="24"/>
  <c r="P26" i="24"/>
  <c r="O26" i="24"/>
  <c r="N26" i="24"/>
  <c r="M26" i="24"/>
  <c r="L26" i="24"/>
  <c r="K26" i="24"/>
  <c r="I25" i="24"/>
  <c r="H25" i="24"/>
  <c r="T23" i="24"/>
  <c r="S23" i="24"/>
  <c r="R23" i="24"/>
  <c r="Q23" i="24"/>
  <c r="P23" i="24"/>
  <c r="O23" i="24"/>
  <c r="N23" i="24"/>
  <c r="M23" i="24"/>
  <c r="L23" i="24"/>
  <c r="K23" i="24"/>
  <c r="I22" i="24"/>
  <c r="H22" i="24"/>
  <c r="T20" i="24"/>
  <c r="S20" i="24"/>
  <c r="R20" i="24"/>
  <c r="Q20" i="24"/>
  <c r="P20" i="24"/>
  <c r="O20" i="24"/>
  <c r="N20" i="24"/>
  <c r="M20" i="24"/>
  <c r="L20" i="24"/>
  <c r="K20" i="24"/>
  <c r="I19" i="24"/>
  <c r="H19" i="24"/>
  <c r="T17" i="24"/>
  <c r="S17" i="24"/>
  <c r="R17" i="24"/>
  <c r="Q17" i="24"/>
  <c r="P17" i="24"/>
  <c r="O17" i="24"/>
  <c r="N17" i="24"/>
  <c r="M17" i="24"/>
  <c r="L17" i="24"/>
  <c r="K17" i="24"/>
  <c r="I16" i="24"/>
  <c r="H16" i="24"/>
  <c r="T14" i="24"/>
  <c r="S14" i="24"/>
  <c r="R14" i="24"/>
  <c r="Q14" i="24"/>
  <c r="P14" i="24"/>
  <c r="O14" i="24"/>
  <c r="N14" i="24"/>
  <c r="M14" i="24"/>
  <c r="L14" i="24"/>
  <c r="K14" i="24"/>
  <c r="H13" i="24"/>
  <c r="T11" i="24"/>
  <c r="S11" i="24"/>
  <c r="R11" i="24"/>
  <c r="Q11" i="24"/>
  <c r="P11" i="24"/>
  <c r="O11" i="24"/>
  <c r="N11" i="24"/>
  <c r="M11" i="24"/>
  <c r="L11" i="24"/>
  <c r="K11" i="24"/>
  <c r="I10" i="24"/>
  <c r="T8" i="24"/>
  <c r="S8" i="24"/>
  <c r="R8" i="24"/>
  <c r="Q8" i="24"/>
  <c r="P8" i="24"/>
  <c r="O8" i="24"/>
  <c r="N8" i="24"/>
  <c r="M8" i="24"/>
  <c r="L8" i="24"/>
  <c r="K8" i="24"/>
  <c r="H7" i="24"/>
  <c r="I6" i="24"/>
  <c r="T5" i="24"/>
  <c r="S5" i="24"/>
  <c r="R5" i="24"/>
  <c r="Q5" i="24"/>
  <c r="P5" i="24"/>
  <c r="O5" i="24"/>
  <c r="N5" i="24"/>
  <c r="M5" i="24"/>
  <c r="L5" i="24"/>
  <c r="K5" i="24"/>
  <c r="H4" i="24"/>
  <c r="H2" i="24"/>
  <c r="A14" i="11"/>
  <c r="T41" i="23"/>
  <c r="S41" i="23"/>
  <c r="R41" i="23"/>
  <c r="Q41" i="23"/>
  <c r="P41" i="23"/>
  <c r="O41" i="23"/>
  <c r="N41" i="23"/>
  <c r="M41" i="23"/>
  <c r="L41" i="23"/>
  <c r="K41" i="23"/>
  <c r="H40" i="23"/>
  <c r="T38" i="23"/>
  <c r="S38" i="23"/>
  <c r="R38" i="23"/>
  <c r="Q38" i="23"/>
  <c r="P38" i="23"/>
  <c r="O38" i="23"/>
  <c r="N38" i="23"/>
  <c r="M38" i="23"/>
  <c r="L38" i="23"/>
  <c r="K38" i="23"/>
  <c r="I37" i="23"/>
  <c r="I36" i="23"/>
  <c r="T35" i="23"/>
  <c r="S35" i="23"/>
  <c r="R35" i="23"/>
  <c r="Q35" i="23"/>
  <c r="P35" i="23"/>
  <c r="O35" i="23"/>
  <c r="N35" i="23"/>
  <c r="M35" i="23"/>
  <c r="L35" i="23"/>
  <c r="K35" i="23"/>
  <c r="H34" i="23"/>
  <c r="T32" i="23"/>
  <c r="S32" i="23"/>
  <c r="R32" i="23"/>
  <c r="Q32" i="23"/>
  <c r="P32" i="23"/>
  <c r="O32" i="23"/>
  <c r="N32" i="23"/>
  <c r="M32" i="23"/>
  <c r="L32" i="23"/>
  <c r="K32" i="23"/>
  <c r="H31" i="23"/>
  <c r="I30" i="23"/>
  <c r="T29" i="23"/>
  <c r="S29" i="23"/>
  <c r="R29" i="23"/>
  <c r="Q29" i="23"/>
  <c r="P29" i="23"/>
  <c r="O29" i="23"/>
  <c r="N29" i="23"/>
  <c r="M29" i="23"/>
  <c r="L29" i="23"/>
  <c r="K29" i="23"/>
  <c r="H28" i="23"/>
  <c r="T26" i="23"/>
  <c r="S26" i="23"/>
  <c r="R26" i="23"/>
  <c r="Q26" i="23"/>
  <c r="P26" i="23"/>
  <c r="O26" i="23"/>
  <c r="N26" i="23"/>
  <c r="M26" i="23"/>
  <c r="L26" i="23"/>
  <c r="K26" i="23"/>
  <c r="I25" i="23"/>
  <c r="H25" i="23"/>
  <c r="T23" i="23"/>
  <c r="S23" i="23"/>
  <c r="R23" i="23"/>
  <c r="Q23" i="23"/>
  <c r="P23" i="23"/>
  <c r="O23" i="23"/>
  <c r="N23" i="23"/>
  <c r="M23" i="23"/>
  <c r="L23" i="23"/>
  <c r="K23" i="23"/>
  <c r="I22" i="23"/>
  <c r="H22" i="23"/>
  <c r="T20" i="23"/>
  <c r="S20" i="23"/>
  <c r="R20" i="23"/>
  <c r="Q20" i="23"/>
  <c r="P20" i="23"/>
  <c r="O20" i="23"/>
  <c r="N20" i="23"/>
  <c r="M20" i="23"/>
  <c r="L20" i="23"/>
  <c r="K20" i="23"/>
  <c r="I19" i="23"/>
  <c r="H19" i="23"/>
  <c r="T17" i="23"/>
  <c r="S17" i="23"/>
  <c r="R17" i="23"/>
  <c r="Q17" i="23"/>
  <c r="P17" i="23"/>
  <c r="O17" i="23"/>
  <c r="N17" i="23"/>
  <c r="M17" i="23"/>
  <c r="L17" i="23"/>
  <c r="K17" i="23"/>
  <c r="I16" i="23"/>
  <c r="H16" i="23"/>
  <c r="T14" i="23"/>
  <c r="S14" i="23"/>
  <c r="R14" i="23"/>
  <c r="Q14" i="23"/>
  <c r="P14" i="23"/>
  <c r="O14" i="23"/>
  <c r="N14" i="23"/>
  <c r="M14" i="23"/>
  <c r="L14" i="23"/>
  <c r="K14" i="23"/>
  <c r="H13" i="23"/>
  <c r="T11" i="23"/>
  <c r="S11" i="23"/>
  <c r="R11" i="23"/>
  <c r="Q11" i="23"/>
  <c r="P11" i="23"/>
  <c r="O11" i="23"/>
  <c r="N11" i="23"/>
  <c r="M11" i="23"/>
  <c r="L11" i="23"/>
  <c r="K11" i="23"/>
  <c r="I10" i="23"/>
  <c r="T8" i="23"/>
  <c r="S8" i="23"/>
  <c r="R8" i="23"/>
  <c r="Q8" i="23"/>
  <c r="P8" i="23"/>
  <c r="O8" i="23"/>
  <c r="N8" i="23"/>
  <c r="M8" i="23"/>
  <c r="L8" i="23"/>
  <c r="K8" i="23"/>
  <c r="H7" i="23"/>
  <c r="I6" i="23"/>
  <c r="T5" i="23"/>
  <c r="S5" i="23"/>
  <c r="R5" i="23"/>
  <c r="Q5" i="23"/>
  <c r="P5" i="23"/>
  <c r="O5" i="23"/>
  <c r="N5" i="23"/>
  <c r="M5" i="23"/>
  <c r="L5" i="23"/>
  <c r="K5" i="23"/>
  <c r="H4" i="23"/>
  <c r="H44" i="23" s="1"/>
  <c r="D14" i="11" s="1"/>
  <c r="H2" i="23"/>
  <c r="A13" i="11"/>
  <c r="T41" i="22"/>
  <c r="S41" i="22"/>
  <c r="R41" i="22"/>
  <c r="Q41" i="22"/>
  <c r="P41" i="22"/>
  <c r="O41" i="22"/>
  <c r="N41" i="22"/>
  <c r="M41" i="22"/>
  <c r="L41" i="22"/>
  <c r="K41" i="22"/>
  <c r="H40" i="22"/>
  <c r="T38" i="22"/>
  <c r="S38" i="22"/>
  <c r="R38" i="22"/>
  <c r="Q38" i="22"/>
  <c r="P38" i="22"/>
  <c r="O38" i="22"/>
  <c r="N38" i="22"/>
  <c r="M38" i="22"/>
  <c r="L38" i="22"/>
  <c r="K38" i="22"/>
  <c r="I37" i="22"/>
  <c r="I36" i="22"/>
  <c r="T35" i="22"/>
  <c r="S35" i="22"/>
  <c r="R35" i="22"/>
  <c r="Q35" i="22"/>
  <c r="P35" i="22"/>
  <c r="O35" i="22"/>
  <c r="N35" i="22"/>
  <c r="M35" i="22"/>
  <c r="L35" i="22"/>
  <c r="K35" i="22"/>
  <c r="H34" i="22"/>
  <c r="T32" i="22"/>
  <c r="S32" i="22"/>
  <c r="R32" i="22"/>
  <c r="Q32" i="22"/>
  <c r="P32" i="22"/>
  <c r="O32" i="22"/>
  <c r="N32" i="22"/>
  <c r="M32" i="22"/>
  <c r="L32" i="22"/>
  <c r="K32" i="22"/>
  <c r="H31" i="22"/>
  <c r="I30" i="22"/>
  <c r="T29" i="22"/>
  <c r="S29" i="22"/>
  <c r="R29" i="22"/>
  <c r="Q29" i="22"/>
  <c r="P29" i="22"/>
  <c r="O29" i="22"/>
  <c r="N29" i="22"/>
  <c r="M29" i="22"/>
  <c r="L29" i="22"/>
  <c r="K29" i="22"/>
  <c r="H28" i="22"/>
  <c r="T26" i="22"/>
  <c r="S26" i="22"/>
  <c r="R26" i="22"/>
  <c r="Q26" i="22"/>
  <c r="P26" i="22"/>
  <c r="O26" i="22"/>
  <c r="N26" i="22"/>
  <c r="M26" i="22"/>
  <c r="L26" i="22"/>
  <c r="K26" i="22"/>
  <c r="I25" i="22"/>
  <c r="H25" i="22"/>
  <c r="T23" i="22"/>
  <c r="S23" i="22"/>
  <c r="R23" i="22"/>
  <c r="Q23" i="22"/>
  <c r="P23" i="22"/>
  <c r="O23" i="22"/>
  <c r="N23" i="22"/>
  <c r="M23" i="22"/>
  <c r="L23" i="22"/>
  <c r="K23" i="22"/>
  <c r="I22" i="22"/>
  <c r="H22" i="22"/>
  <c r="T20" i="22"/>
  <c r="S20" i="22"/>
  <c r="R20" i="22"/>
  <c r="Q20" i="22"/>
  <c r="P20" i="22"/>
  <c r="O20" i="22"/>
  <c r="N20" i="22"/>
  <c r="M20" i="22"/>
  <c r="L20" i="22"/>
  <c r="K20" i="22"/>
  <c r="I19" i="22"/>
  <c r="H19" i="22"/>
  <c r="T17" i="22"/>
  <c r="S17" i="22"/>
  <c r="R17" i="22"/>
  <c r="Q17" i="22"/>
  <c r="P17" i="22"/>
  <c r="O17" i="22"/>
  <c r="N17" i="22"/>
  <c r="M17" i="22"/>
  <c r="L17" i="22"/>
  <c r="K17" i="22"/>
  <c r="I16" i="22"/>
  <c r="H16" i="22"/>
  <c r="T14" i="22"/>
  <c r="S14" i="22"/>
  <c r="R14" i="22"/>
  <c r="Q14" i="22"/>
  <c r="P14" i="22"/>
  <c r="O14" i="22"/>
  <c r="N14" i="22"/>
  <c r="M14" i="22"/>
  <c r="L14" i="22"/>
  <c r="K14" i="22"/>
  <c r="H13" i="22"/>
  <c r="T11" i="22"/>
  <c r="S11" i="22"/>
  <c r="R11" i="22"/>
  <c r="Q11" i="22"/>
  <c r="P11" i="22"/>
  <c r="O11" i="22"/>
  <c r="N11" i="22"/>
  <c r="M11" i="22"/>
  <c r="L11" i="22"/>
  <c r="K11" i="22"/>
  <c r="I10" i="22"/>
  <c r="T8" i="22"/>
  <c r="S8" i="22"/>
  <c r="R8" i="22"/>
  <c r="Q8" i="22"/>
  <c r="P8" i="22"/>
  <c r="O8" i="22"/>
  <c r="N8" i="22"/>
  <c r="M8" i="22"/>
  <c r="L8" i="22"/>
  <c r="K8" i="22"/>
  <c r="H7" i="22"/>
  <c r="I6" i="22"/>
  <c r="T5" i="22"/>
  <c r="S5" i="22"/>
  <c r="R5" i="22"/>
  <c r="Q5" i="22"/>
  <c r="P5" i="22"/>
  <c r="O5" i="22"/>
  <c r="N5" i="22"/>
  <c r="M5" i="22"/>
  <c r="L5" i="22"/>
  <c r="K5" i="22"/>
  <c r="H4" i="22"/>
  <c r="H44" i="22" s="1"/>
  <c r="D13" i="11" s="1"/>
  <c r="H2" i="22"/>
  <c r="H2" i="2"/>
  <c r="H44" i="27" l="1"/>
  <c r="D18" i="11" s="1"/>
  <c r="H44" i="31"/>
  <c r="D22" i="11" s="1"/>
  <c r="H44" i="29"/>
  <c r="D20" i="11" s="1"/>
  <c r="H44" i="30"/>
  <c r="D21" i="11" s="1"/>
  <c r="H44" i="25"/>
  <c r="D16" i="11" s="1"/>
  <c r="H44" i="24"/>
  <c r="D15" i="11" s="1"/>
  <c r="I37" i="2" l="1"/>
  <c r="I25" i="2"/>
  <c r="I22" i="2"/>
  <c r="I19" i="2"/>
  <c r="I16" i="2"/>
  <c r="I10" i="2"/>
  <c r="H40" i="2" l="1"/>
  <c r="H34" i="2"/>
  <c r="H31" i="2"/>
  <c r="H28" i="2"/>
  <c r="H25" i="2"/>
  <c r="H22" i="2"/>
  <c r="H19" i="2"/>
  <c r="H16" i="2"/>
  <c r="H13" i="2"/>
  <c r="H7" i="2"/>
  <c r="T41" i="2"/>
  <c r="S41" i="2"/>
  <c r="R41" i="2"/>
  <c r="Q41" i="2"/>
  <c r="P41" i="2"/>
  <c r="O41" i="2"/>
  <c r="N41" i="2"/>
  <c r="M41" i="2"/>
  <c r="L41" i="2"/>
  <c r="K41" i="2"/>
  <c r="T38" i="2"/>
  <c r="S38" i="2"/>
  <c r="R38" i="2"/>
  <c r="Q38" i="2"/>
  <c r="P38" i="2"/>
  <c r="O38" i="2"/>
  <c r="N38" i="2"/>
  <c r="M38" i="2"/>
  <c r="L38" i="2"/>
  <c r="K38" i="2"/>
  <c r="T32" i="2"/>
  <c r="S32" i="2"/>
  <c r="R32" i="2"/>
  <c r="Q32" i="2"/>
  <c r="P32" i="2"/>
  <c r="O32" i="2"/>
  <c r="N32" i="2"/>
  <c r="M32" i="2"/>
  <c r="L32" i="2"/>
  <c r="K32" i="2"/>
  <c r="T17" i="2"/>
  <c r="S17" i="2"/>
  <c r="R17" i="2"/>
  <c r="Q17" i="2"/>
  <c r="P17" i="2"/>
  <c r="O17" i="2"/>
  <c r="N17" i="2"/>
  <c r="M17" i="2"/>
  <c r="L17" i="2"/>
  <c r="K17" i="2"/>
  <c r="T11" i="2"/>
  <c r="S11" i="2"/>
  <c r="R11" i="2"/>
  <c r="Q11" i="2"/>
  <c r="P11" i="2"/>
  <c r="O11" i="2"/>
  <c r="N11" i="2"/>
  <c r="M11" i="2"/>
  <c r="L11" i="2"/>
  <c r="K11" i="2"/>
  <c r="T8" i="2"/>
  <c r="S8" i="2"/>
  <c r="R8" i="2"/>
  <c r="Q8" i="2"/>
  <c r="P8" i="2"/>
  <c r="O8" i="2"/>
  <c r="N8" i="2"/>
  <c r="M8" i="2"/>
  <c r="L8" i="2"/>
  <c r="K8" i="2"/>
  <c r="T35" i="2" l="1"/>
  <c r="S35" i="2"/>
  <c r="R35" i="2"/>
  <c r="Q35" i="2"/>
  <c r="P35" i="2"/>
  <c r="O35" i="2"/>
  <c r="N35" i="2"/>
  <c r="M35" i="2"/>
  <c r="L35" i="2"/>
  <c r="K35" i="2"/>
  <c r="T29" i="2"/>
  <c r="S29" i="2"/>
  <c r="R29" i="2"/>
  <c r="Q29" i="2"/>
  <c r="P29" i="2"/>
  <c r="O29" i="2"/>
  <c r="N29" i="2"/>
  <c r="M29" i="2"/>
  <c r="L29" i="2"/>
  <c r="K29" i="2"/>
  <c r="T26" i="2"/>
  <c r="S26" i="2"/>
  <c r="R26" i="2"/>
  <c r="Q26" i="2"/>
  <c r="P26" i="2"/>
  <c r="O26" i="2"/>
  <c r="N26" i="2"/>
  <c r="M26" i="2"/>
  <c r="L26" i="2"/>
  <c r="K26" i="2"/>
  <c r="T23" i="2"/>
  <c r="S23" i="2"/>
  <c r="R23" i="2"/>
  <c r="Q23" i="2"/>
  <c r="P23" i="2"/>
  <c r="O23" i="2"/>
  <c r="N23" i="2"/>
  <c r="M23" i="2"/>
  <c r="L23" i="2"/>
  <c r="K23" i="2"/>
  <c r="T20" i="2"/>
  <c r="S20" i="2"/>
  <c r="R20" i="2"/>
  <c r="Q20" i="2"/>
  <c r="P20" i="2"/>
  <c r="O20" i="2"/>
  <c r="N20" i="2"/>
  <c r="M20" i="2"/>
  <c r="L20" i="2"/>
  <c r="K20" i="2"/>
  <c r="T14" i="2"/>
  <c r="S14" i="2"/>
  <c r="R14" i="2"/>
  <c r="Q14" i="2"/>
  <c r="P14" i="2"/>
  <c r="O14" i="2"/>
  <c r="N14" i="2"/>
  <c r="M14" i="2"/>
  <c r="L14" i="2"/>
  <c r="K14" i="2"/>
  <c r="T5" i="2"/>
  <c r="S5" i="2"/>
  <c r="R5" i="2"/>
  <c r="Q5" i="2"/>
  <c r="P5" i="2"/>
  <c r="O5" i="2"/>
  <c r="N5" i="2"/>
  <c r="M5" i="2"/>
  <c r="L5" i="2"/>
  <c r="K5" i="2"/>
  <c r="I36" i="2" l="1"/>
  <c r="I30" i="2"/>
  <c r="A12" i="11" l="1"/>
  <c r="I6" i="2" l="1"/>
  <c r="H4" i="2" l="1"/>
  <c r="H44" i="2" l="1"/>
  <c r="D12" i="11" s="1"/>
  <c r="D23" i="11" s="1"/>
</calcChain>
</file>

<file path=xl/sharedStrings.xml><?xml version="1.0" encoding="utf-8"?>
<sst xmlns="http://schemas.openxmlformats.org/spreadsheetml/2006/main" count="4246" uniqueCount="284">
  <si>
    <t>CLIN*</t>
  </si>
  <si>
    <t>Service or Product</t>
  </si>
  <si>
    <t>Contract Year</t>
  </si>
  <si>
    <t>Total</t>
  </si>
  <si>
    <t>Price</t>
  </si>
  <si>
    <t>Qty</t>
  </si>
  <si>
    <t>Frequency Clearances and Approvals</t>
  </si>
  <si>
    <t>LC-1</t>
  </si>
  <si>
    <t>LC-2</t>
  </si>
  <si>
    <t>LC-3</t>
  </si>
  <si>
    <t>LC-4</t>
  </si>
  <si>
    <t>LC-5</t>
  </si>
  <si>
    <t>LC-6</t>
  </si>
  <si>
    <t>LC-7</t>
  </si>
  <si>
    <t>LC-8</t>
  </si>
  <si>
    <t>LC-10</t>
  </si>
  <si>
    <t>Professional Services Labor Categories (Hours)</t>
  </si>
  <si>
    <t>Unit Type</t>
  </si>
  <si>
    <t>Total Period Cost</t>
  </si>
  <si>
    <t>LC-9</t>
  </si>
  <si>
    <t>Labor Category Code</t>
  </si>
  <si>
    <t>Period 1 Hourly Prices</t>
  </si>
  <si>
    <t>Period 2 Hourly Prices</t>
  </si>
  <si>
    <t>Period 3 Hourly Prices</t>
  </si>
  <si>
    <t>Period 4 Hourly Prices</t>
  </si>
  <si>
    <t>Period 5 Hourly Prices</t>
  </si>
  <si>
    <t>LC-11</t>
  </si>
  <si>
    <t>LC-12</t>
  </si>
  <si>
    <t>LC-13</t>
  </si>
  <si>
    <t>LC-14</t>
  </si>
  <si>
    <t>LC-15</t>
  </si>
  <si>
    <t>LC-16</t>
  </si>
  <si>
    <t>LC-17</t>
  </si>
  <si>
    <t>LC-18</t>
  </si>
  <si>
    <t>LC-19</t>
  </si>
  <si>
    <t>LC-20</t>
  </si>
  <si>
    <t>LC-21</t>
  </si>
  <si>
    <t>LC-22</t>
  </si>
  <si>
    <t>LC-23</t>
  </si>
  <si>
    <t>LC-24</t>
  </si>
  <si>
    <t>LC-25</t>
  </si>
  <si>
    <t>LC-26</t>
  </si>
  <si>
    <t>LC-28</t>
  </si>
  <si>
    <t>LC-27</t>
  </si>
  <si>
    <t>LC-29</t>
  </si>
  <si>
    <t>LC-30</t>
  </si>
  <si>
    <t>LC-31</t>
  </si>
  <si>
    <t>LC-32</t>
  </si>
  <si>
    <t>LC-33</t>
  </si>
  <si>
    <t>LC-34</t>
  </si>
  <si>
    <t>LC-35</t>
  </si>
  <si>
    <t>Labor Category Name</t>
  </si>
  <si>
    <t>Short Name Here</t>
  </si>
  <si>
    <t>Labor Category Descriptions                                                                        Labor Category Descriptions                                                                      Labor Category Descriptions                                                  Labor Category Descriptions                                                           Labor Category Descriptions                                            Labor Category Descriptions</t>
  </si>
  <si>
    <t>Labor Category Detailed Descriptions</t>
  </si>
  <si>
    <t>Detailed Description Experience Levels and Training of Staff for each Labor Category</t>
  </si>
  <si>
    <t>Enter LC Code Here</t>
  </si>
  <si>
    <t>Labor Category Hours</t>
  </si>
  <si>
    <t>Enter Labor Category Hours Here for Each Terminal Unit</t>
  </si>
  <si>
    <t>First time and/or one period</t>
  </si>
  <si>
    <t>Labor Category Information</t>
  </si>
  <si>
    <t>Junior Technician (example)</t>
  </si>
  <si>
    <t>Professional Services Labor Categories ($/Hour)</t>
  </si>
  <si>
    <t>Total Hours Per Period by Service or Product (if any)</t>
  </si>
  <si>
    <t>U.S. General Services Administration</t>
  </si>
  <si>
    <t>Federal Acquisition Service (FAS)</t>
  </si>
  <si>
    <t>CS3 RFP (Solicitation # QTA0015SDA4003)</t>
  </si>
  <si>
    <t>Period 6 Hourly Prices</t>
  </si>
  <si>
    <t>Period 7 Hourly Prices</t>
  </si>
  <si>
    <t>Period 8 Hourly Prices</t>
  </si>
  <si>
    <t>Period 9 Hourly Prices</t>
  </si>
  <si>
    <t>Period 10 Hourly Prices</t>
  </si>
  <si>
    <t>STO #2 Overall System Price</t>
  </si>
  <si>
    <t>210001-1</t>
  </si>
  <si>
    <t>210002-1</t>
  </si>
  <si>
    <t>210004-1</t>
  </si>
  <si>
    <t>210005-1</t>
  </si>
  <si>
    <t>210006-1</t>
  </si>
  <si>
    <t>210007-1</t>
  </si>
  <si>
    <t>210001-2</t>
  </si>
  <si>
    <t>210002-2</t>
  </si>
  <si>
    <t>210003-2</t>
  </si>
  <si>
    <t>210004-2</t>
  </si>
  <si>
    <t>210005-2</t>
  </si>
  <si>
    <t>210006-2</t>
  </si>
  <si>
    <t>210007-2</t>
  </si>
  <si>
    <t>210001-3</t>
  </si>
  <si>
    <t>210002-3</t>
  </si>
  <si>
    <t>210003-3</t>
  </si>
  <si>
    <t>210004-3</t>
  </si>
  <si>
    <t>210005-3</t>
  </si>
  <si>
    <t>210006-3</t>
  </si>
  <si>
    <t>210007-3</t>
  </si>
  <si>
    <t>210001-4</t>
  </si>
  <si>
    <t>210002-4</t>
  </si>
  <si>
    <t>210003-4</t>
  </si>
  <si>
    <t>210004-4</t>
  </si>
  <si>
    <t>210005-4</t>
  </si>
  <si>
    <t>210006-4</t>
  </si>
  <si>
    <t>210007-4</t>
  </si>
  <si>
    <t>210001-5</t>
  </si>
  <si>
    <t>210002-5</t>
  </si>
  <si>
    <t>210003-5</t>
  </si>
  <si>
    <t>210004-5</t>
  </si>
  <si>
    <t>210005-5</t>
  </si>
  <si>
    <t>210006-5</t>
  </si>
  <si>
    <t>210007-5</t>
  </si>
  <si>
    <t>210001-6</t>
  </si>
  <si>
    <t>210002-6</t>
  </si>
  <si>
    <t>210003-6</t>
  </si>
  <si>
    <t>210004-6</t>
  </si>
  <si>
    <t>210005-6</t>
  </si>
  <si>
    <t>210006-6</t>
  </si>
  <si>
    <t>210007-6</t>
  </si>
  <si>
    <t>210001-7</t>
  </si>
  <si>
    <t>210002-7</t>
  </si>
  <si>
    <t>210003-7</t>
  </si>
  <si>
    <t>210004-7</t>
  </si>
  <si>
    <t>210005-7</t>
  </si>
  <si>
    <t>210006-7</t>
  </si>
  <si>
    <t>210007-7</t>
  </si>
  <si>
    <t>210001-8</t>
  </si>
  <si>
    <t>210002-8</t>
  </si>
  <si>
    <t>210003-8</t>
  </si>
  <si>
    <t>210004-8</t>
  </si>
  <si>
    <t>210005-8</t>
  </si>
  <si>
    <t>210006-8</t>
  </si>
  <si>
    <t>210007-8</t>
  </si>
  <si>
    <t>210002-9</t>
  </si>
  <si>
    <t>210003-9</t>
  </si>
  <si>
    <t>210004-9</t>
  </si>
  <si>
    <t>210005-9</t>
  </si>
  <si>
    <t>210006-9</t>
  </si>
  <si>
    <t>210007-9</t>
  </si>
  <si>
    <t>210001-9</t>
  </si>
  <si>
    <t>210002-10</t>
  </si>
  <si>
    <t>210003-10</t>
  </si>
  <si>
    <t>210004-10</t>
  </si>
  <si>
    <t>210005-10</t>
  </si>
  <si>
    <t>210006-10</t>
  </si>
  <si>
    <t>210007-10</t>
  </si>
  <si>
    <t>210001-10</t>
  </si>
  <si>
    <t>STO-2 Labor Price Table</t>
  </si>
  <si>
    <t>Office of Integrated Technology Services (ITS)</t>
  </si>
  <si>
    <t>Extension Hourly Prices</t>
  </si>
  <si>
    <t>210001-11</t>
  </si>
  <si>
    <t>210002-11</t>
  </si>
  <si>
    <t>210003-11</t>
  </si>
  <si>
    <t>210004-11</t>
  </si>
  <si>
    <t>210005-11</t>
  </si>
  <si>
    <t>210006-11</t>
  </si>
  <si>
    <t>210007-11</t>
  </si>
  <si>
    <t>Per Equipment Suite</t>
  </si>
  <si>
    <t>Remote Site Equipment (Labor)</t>
  </si>
  <si>
    <t>Per Year</t>
  </si>
  <si>
    <t>Program Management</t>
  </si>
  <si>
    <t>Space Segment</t>
  </si>
  <si>
    <t>Teleport Service</t>
  </si>
  <si>
    <t xml:space="preserve">Terrestrial Service </t>
  </si>
  <si>
    <t>Frequency Clearances and Approvals (Renewals)</t>
  </si>
  <si>
    <t>Network Management and Operations Support          (Labor)</t>
  </si>
  <si>
    <t>Network Management and Operations Support (Spares/Warranty)</t>
  </si>
  <si>
    <t>210001a-1</t>
  </si>
  <si>
    <t>210003-1</t>
  </si>
  <si>
    <t>210007a-1</t>
  </si>
  <si>
    <t>Equipment Services and Support (Spares/Warranty)</t>
  </si>
  <si>
    <t>Network Management and Operations Support (Equipment)</t>
  </si>
  <si>
    <r>
      <t xml:space="preserve">Product/Service </t>
    </r>
    <r>
      <rPr>
        <b/>
        <u/>
        <sz val="14"/>
        <color theme="1"/>
        <rFont val="Arial"/>
        <family val="2"/>
      </rPr>
      <t>UNIT PRICE</t>
    </r>
  </si>
  <si>
    <t>CLIN Pricing Instructions</t>
  </si>
  <si>
    <t>Offeror's Provided Description of Service/Product</t>
  </si>
  <si>
    <t xml:space="preserve"> </t>
  </si>
  <si>
    <t>210001b-1</t>
  </si>
  <si>
    <t>Enter Annual Labor Category Hours</t>
  </si>
  <si>
    <t>210001a-2</t>
  </si>
  <si>
    <t>210001b-2</t>
  </si>
  <si>
    <t>210007a-2</t>
  </si>
  <si>
    <t>210001a-3</t>
  </si>
  <si>
    <t>210001b-3</t>
  </si>
  <si>
    <t>210007a-3</t>
  </si>
  <si>
    <t>210001a-4</t>
  </si>
  <si>
    <t>210001b-4</t>
  </si>
  <si>
    <t>210007a-4</t>
  </si>
  <si>
    <t>210001a-5</t>
  </si>
  <si>
    <t>210001b-5</t>
  </si>
  <si>
    <t>210007a-5</t>
  </si>
  <si>
    <t>210001a-6</t>
  </si>
  <si>
    <t>210001b-6</t>
  </si>
  <si>
    <t>210007a-6</t>
  </si>
  <si>
    <t>210001a-7</t>
  </si>
  <si>
    <t>210001b-7</t>
  </si>
  <si>
    <t>210007a-7</t>
  </si>
  <si>
    <t>210001a-8</t>
  </si>
  <si>
    <t>210001b-8</t>
  </si>
  <si>
    <t>210007a-8</t>
  </si>
  <si>
    <t>210001a-9</t>
  </si>
  <si>
    <t>210001b-9</t>
  </si>
  <si>
    <t>210007a-9</t>
  </si>
  <si>
    <t>210001a-10</t>
  </si>
  <si>
    <t>210001b-10</t>
  </si>
  <si>
    <t>210007a-10</t>
  </si>
  <si>
    <t>210001a-11</t>
  </si>
  <si>
    <t>210001b-11</t>
  </si>
  <si>
    <t>210007a-11</t>
  </si>
  <si>
    <t>Not Applicable</t>
  </si>
  <si>
    <t>Not               Applicable</t>
  </si>
  <si>
    <t>210001c-1</t>
  </si>
  <si>
    <t>210006a-1</t>
  </si>
  <si>
    <t>210007b-1</t>
  </si>
  <si>
    <r>
      <t>Offerors shall provide pricing for teleport services only and must include any associated labor. Note that if teleport services are not included as part of the space segment costs identified in CLIN 210003, the teleport services costs must be identified in CLIN 210004 (to include any associated labor) and must be described (in full) both in Column D (entitled "Offeror Provided Description of Service/Product") and in the Offeror's Price Narrative referenced in Section B. Offeror's shall also include rack space for GFE if a part of the Offeror's technical approach.</t>
    </r>
    <r>
      <rPr>
        <b/>
        <sz val="14"/>
        <color theme="1"/>
        <rFont val="Arial"/>
        <family val="2"/>
      </rPr>
      <t xml:space="preserve"> Do not include travel or shipping in CLIN 210004.</t>
    </r>
  </si>
  <si>
    <r>
      <t xml:space="preserve">Offerors shall provide pricing for terrestrial service and include associated labor. </t>
    </r>
    <r>
      <rPr>
        <b/>
        <sz val="14"/>
        <color theme="1"/>
        <rFont val="Arial"/>
        <family val="2"/>
      </rPr>
      <t>Do not include travel or shipping in CLIN 210005.</t>
    </r>
  </si>
  <si>
    <r>
      <t xml:space="preserve">Offerors shall provide pricing for all equipment proposed in the technical solution:
1. Satellite Terminals
2. Solar Array
3. Batteries
4. Environmental Enclosure
5. Ancillary Network Components
</t>
    </r>
    <r>
      <rPr>
        <b/>
        <sz val="14"/>
        <color theme="1"/>
        <rFont val="Arial"/>
        <family val="2"/>
      </rPr>
      <t>This CLIN is priced in Years 1 and 6 only. Do not include travel or shipping in CLIN 210001.</t>
    </r>
  </si>
  <si>
    <t>Per 6-Months</t>
  </si>
  <si>
    <t>210001c-2</t>
  </si>
  <si>
    <t>210006a-2</t>
  </si>
  <si>
    <t>210007b-2</t>
  </si>
  <si>
    <t>210001c-3</t>
  </si>
  <si>
    <t>210006a-3</t>
  </si>
  <si>
    <t>210007b-3</t>
  </si>
  <si>
    <t>210001c-4</t>
  </si>
  <si>
    <t>210006a-4</t>
  </si>
  <si>
    <t>210007b-4</t>
  </si>
  <si>
    <t>210001c-5</t>
  </si>
  <si>
    <t>210006a-5</t>
  </si>
  <si>
    <t>210007b-5</t>
  </si>
  <si>
    <t>210001c-6</t>
  </si>
  <si>
    <t>210006a-6</t>
  </si>
  <si>
    <t>210007b-6</t>
  </si>
  <si>
    <t>210001c7</t>
  </si>
  <si>
    <t>210006a-7</t>
  </si>
  <si>
    <t>210007b-7</t>
  </si>
  <si>
    <t>210001c-8</t>
  </si>
  <si>
    <t>210006a-8</t>
  </si>
  <si>
    <t>210007b-8</t>
  </si>
  <si>
    <t>210001c-9</t>
  </si>
  <si>
    <t>210006a-9</t>
  </si>
  <si>
    <t>210007b-9</t>
  </si>
  <si>
    <t>210001c-10</t>
  </si>
  <si>
    <t>210006a-10</t>
  </si>
  <si>
    <t>210007b-10</t>
  </si>
  <si>
    <t>210001c-11</t>
  </si>
  <si>
    <t>210006a-11</t>
  </si>
  <si>
    <t>210007b-11</t>
  </si>
  <si>
    <r>
      <t xml:space="preserve">Offerors shall provide pricing for labor related to the following: Start-up labor costs, contract initiation,  information assurance costs and system engineering costs proposed throughout the contract lifecycle (5-year base period, plus the two option periods and the 6-month extension period), system documentation, configuration management documentation and system O&amp;M Manuals. Additionally, any other program management related labor required for the offerors solution should be included in CLIN 210002. </t>
    </r>
    <r>
      <rPr>
        <b/>
        <sz val="14"/>
        <color theme="1"/>
        <rFont val="Arial"/>
        <family val="2"/>
      </rPr>
      <t>Do not include travel or equipment in CLIN 210002.</t>
    </r>
  </si>
  <si>
    <r>
      <t xml:space="preserve">Offerors shall provide pricing for network management and operations support equipment. This CLIN is priced in Years 1 and 6 only. </t>
    </r>
    <r>
      <rPr>
        <b/>
        <sz val="14"/>
        <color theme="1"/>
        <rFont val="Arial"/>
        <family val="2"/>
      </rPr>
      <t xml:space="preserve">Do not include travel or shipping in CLIN 210007. </t>
    </r>
  </si>
  <si>
    <t>210000-1</t>
  </si>
  <si>
    <t>Total Contract Year Cost</t>
  </si>
  <si>
    <t>210000-2</t>
  </si>
  <si>
    <t>210000-3</t>
  </si>
  <si>
    <t>210000-4</t>
  </si>
  <si>
    <t>210000-5</t>
  </si>
  <si>
    <t>210000-6</t>
  </si>
  <si>
    <t>210000-7</t>
  </si>
  <si>
    <t>210000-8</t>
  </si>
  <si>
    <t>210000-9</t>
  </si>
  <si>
    <t>Total Cntract Year Cost</t>
  </si>
  <si>
    <t>210000-10</t>
  </si>
  <si>
    <t>210000-11</t>
  </si>
  <si>
    <t>STO 2 - Environmental Data Network (Fixed Satellite Service Solution)</t>
  </si>
  <si>
    <t>Environmental Data Network (Fixed Satellite Service Solution)</t>
  </si>
  <si>
    <t>Remote Site Equipment  (Spares/Warranty)</t>
  </si>
  <si>
    <t>This CLIN Is Priced In Years 1 and 6 Only.</t>
  </si>
  <si>
    <r>
      <t xml:space="preserve">Offerors shall provide pricing for the following labor associated with CLINs 210001 and/or 210001a: 
</t>
    </r>
    <r>
      <rPr>
        <b/>
        <sz val="14"/>
        <color theme="1"/>
        <rFont val="Arial"/>
        <family val="2"/>
      </rPr>
      <t>Yrs 1 &amp; 6:</t>
    </r>
    <r>
      <rPr>
        <sz val="14"/>
        <color theme="1"/>
        <rFont val="Arial"/>
        <family val="2"/>
      </rPr>
      <t xml:space="preserve"> Provide Integration, Testing, and Installation labor costs for all equipment provided in CLINs 210001 and/or 210001a .
</t>
    </r>
    <r>
      <rPr>
        <b/>
        <sz val="14"/>
        <color theme="1"/>
        <rFont val="Arial"/>
        <family val="2"/>
      </rPr>
      <t xml:space="preserve">
Yrs 2-5, 7-10 + 6-month extension period:</t>
    </r>
    <r>
      <rPr>
        <sz val="14"/>
        <color theme="1"/>
        <rFont val="Arial"/>
        <family val="2"/>
      </rPr>
      <t xml:space="preserve"> Provide labor costs for services to support operations and maintenance for equipment provided in CLINs 210001 and/or 210001a.
</t>
    </r>
    <r>
      <rPr>
        <b/>
        <sz val="14"/>
        <color theme="1"/>
        <rFont val="Arial"/>
        <family val="2"/>
      </rPr>
      <t xml:space="preserve">Do not include travel, shipping or equipment in CLIN 210001b. </t>
    </r>
  </si>
  <si>
    <r>
      <t xml:space="preserve">Offerors shall provide pricing for space segment bandwidth. In addition offerors shall also identify the amount of bandwidth (MHz) proposed in Column D entitled ("Offeror Provided Description of Service/Product"). Note that If any other cost elements (such as teleport services) are proposed, they must be described (in full) both in Column D and in the Offeror's Price Narrative referenced in Section B. This CLIN should also include the cost of any "occasional satellite use cost" if proposed as part of the technical approach. </t>
    </r>
    <r>
      <rPr>
        <b/>
        <sz val="14"/>
        <color theme="1"/>
        <rFont val="Arial"/>
        <family val="2"/>
      </rPr>
      <t>Do not include travel or shipping in CLIN 210003.</t>
    </r>
  </si>
  <si>
    <r>
      <t xml:space="preserve">Offerors shall price the cost to establish frequency clearances and approvals for each of the following countries:   Argentina, Bolivia, Brazil, Chile, Peru and Venezuela. Offerors shall also identify the period timeframes (e.g. 5 years) of the frequency clearance's initial expiration/duration and must describe this information (in full) both in Column D (entitled "Offeror Provided Description of Service/Product") and in the Offeror's Price Narrative referenced in Section B. Offeror’s price shall be the sum total of the frequency clearances and approvals costs for the six countries identified above. </t>
    </r>
    <r>
      <rPr>
        <b/>
        <sz val="14"/>
        <color theme="1"/>
        <rFont val="Arial"/>
        <family val="2"/>
      </rPr>
      <t>Do not include travel or shipping in CLIN 210006.</t>
    </r>
  </si>
  <si>
    <r>
      <t xml:space="preserve">Offerors shall price the frequency clearance renewal fees for each of the following countries: Argentina, Bolivia, Brazil, Chile, Peru and Venezuela Offerors shall also provide the period timeframes (e.g. 1 year) and must describe this information (in full) both in Column D (entitled "Offeror Provided Description of Service/Product") and in the Offeror's Price Narrative referenced in Section B. Offerors shall not provide pricing in Year 1 for CLIN 210006a. Pricing for CLIN 210006a (if applicable) should be provided in Years 2 thru 10 and the 6 month extension. Offeror’s price shall be the sum totalof the frequency clearances and approval renewals costs for the six countries identified above. </t>
    </r>
    <r>
      <rPr>
        <b/>
        <sz val="14"/>
        <color theme="1"/>
        <rFont val="Arial"/>
        <family val="2"/>
      </rPr>
      <t>Do not include travel or shipping in CLIN 210006a.</t>
    </r>
  </si>
  <si>
    <t>Contract Year 1</t>
  </si>
  <si>
    <t>Contract Year 2</t>
  </si>
  <si>
    <t>Contract Year 3</t>
  </si>
  <si>
    <t>Contract Year 4</t>
  </si>
  <si>
    <t>Contract Year 5</t>
  </si>
  <si>
    <t>Contract Year 6 (Option Period 1)</t>
  </si>
  <si>
    <t>Contract Year 7 (Option Period 1)</t>
  </si>
  <si>
    <t>Contract Year 8 (Option Period 1)</t>
  </si>
  <si>
    <t>Contract Year 9 (Option Period 2)</t>
  </si>
  <si>
    <t>Contract Year 10 (Option Period 2)</t>
  </si>
  <si>
    <t>Contract Year 11 FAR 52.217-8 (six mo extension)</t>
  </si>
  <si>
    <r>
      <t xml:space="preserve">Offerors shall provide pricing for spares and warranty to support operations and maintenance for all equipment provided in CLINs 210001 and/or 210001a. This includes management (labor) for spares and warranty activities.                                                                                               </t>
    </r>
    <r>
      <rPr>
        <b/>
        <sz val="14"/>
        <color theme="1"/>
        <rFont val="Arial"/>
        <family val="2"/>
      </rPr>
      <t xml:space="preserve">Do not include travel or shipping CLIN 210001c.  </t>
    </r>
    <r>
      <rPr>
        <sz val="14"/>
        <color theme="1"/>
        <rFont val="Arial"/>
        <family val="2"/>
      </rPr>
      <t xml:space="preserve">                                                                         </t>
    </r>
    <r>
      <rPr>
        <b/>
        <sz val="14"/>
        <color theme="1"/>
        <rFont val="Arial"/>
        <family val="2"/>
      </rPr>
      <t xml:space="preserve">    </t>
    </r>
    <r>
      <rPr>
        <sz val="14"/>
        <color theme="1"/>
        <rFont val="Arial"/>
        <family val="2"/>
      </rPr>
      <t xml:space="preserve">                                                             </t>
    </r>
  </si>
  <si>
    <r>
      <t xml:space="preserve">Offerors shall provide pricing for spares and warranty to support operations and maintenance for all equipment provided in CLIN 210007. This includes management (labor) for spares and warranty activities. </t>
    </r>
    <r>
      <rPr>
        <b/>
        <sz val="14"/>
        <color theme="1"/>
        <rFont val="Arial"/>
        <family val="2"/>
      </rPr>
      <t xml:space="preserve">Do not include travel or shipping in CLIN 210007b.  </t>
    </r>
  </si>
  <si>
    <t>Remote Site Equipment
(No Solar Required: Chile and Argentina)</t>
  </si>
  <si>
    <r>
      <t xml:space="preserve">Offerors shall provide pricing for the following labor associated with CLIN 210007: </t>
    </r>
    <r>
      <rPr>
        <b/>
        <sz val="14"/>
        <color theme="1"/>
        <rFont val="Arial"/>
        <family val="2"/>
      </rPr>
      <t xml:space="preserve">
Yrs 1 &amp; 6: </t>
    </r>
    <r>
      <rPr>
        <sz val="14"/>
        <color theme="1"/>
        <rFont val="Arial"/>
        <family val="2"/>
      </rPr>
      <t>Provide Integration, Testing, and Installation labor costs for all equipment provided in CLIN 210007.</t>
    </r>
    <r>
      <rPr>
        <b/>
        <sz val="14"/>
        <color theme="1"/>
        <rFont val="Arial"/>
        <family val="2"/>
      </rPr>
      <t xml:space="preserve">
Yrs 2-5, 7-10 + 6-month extension period: </t>
    </r>
    <r>
      <rPr>
        <sz val="14"/>
        <color theme="1"/>
        <rFont val="Arial"/>
        <family val="2"/>
      </rPr>
      <t xml:space="preserve">Provide labor costs for services (including Help Desk and NOC) to support operations and maintenance for equipment provided in CLIN 210007. 
</t>
    </r>
    <r>
      <rPr>
        <b/>
        <sz val="14"/>
        <color theme="1"/>
        <rFont val="Arial"/>
        <family val="2"/>
      </rPr>
      <t xml:space="preserve">Do not include travel, shipping or equipment in CLIN 210007a. </t>
    </r>
  </si>
  <si>
    <r>
      <t xml:space="preserve">Offerors shall provide pricing for all equipment proposed in the technical solution: 
1. Satellite Terminals
2. Environmental Enclosure
3. Ancillary Network Components
4. Batteries
</t>
    </r>
    <r>
      <rPr>
        <b/>
        <sz val="14"/>
        <color theme="1"/>
        <rFont val="Arial"/>
        <family val="2"/>
      </rPr>
      <t xml:space="preserve">This CLIN is priced in Years 1 and 6 only. Do not include travel or shipping in CLIN 210001a. </t>
    </r>
  </si>
  <si>
    <r>
      <t xml:space="preserve">Offerors shall provide pricing for all equipment proposed in the technical solution: 
1. Satellite Terminals
2. Environmental Enclosure
3. Ancillary Network Components
4. Batteries
</t>
    </r>
    <r>
      <rPr>
        <b/>
        <sz val="14"/>
        <color theme="1"/>
        <rFont val="Arial"/>
        <family val="2"/>
      </rPr>
      <t>This CLIN is priced in Years 1 and 6 only. Do not include travel or shippi</t>
    </r>
    <r>
      <rPr>
        <sz val="14"/>
        <color theme="1"/>
        <rFont val="Arial"/>
        <family val="2"/>
      </rPr>
      <t xml:space="preserve">ng in CLIN 210001a. </t>
    </r>
  </si>
  <si>
    <t xml:space="preserve">Remote Site Equipment
(Solar Required: 
Bolivia, Brazil, Peru
and Venezuela)
</t>
  </si>
  <si>
    <t>ATTACHMENT J-11a Sample Task Order #2 - Excel Workbook (Fixed Satellite Service Solution)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</si>
</sst>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2"/>
      <color theme="1"/>
      <name val="Arial"/>
      <family val="2"/>
    </font>
    <font>
      <sz val="11"/>
      <color theme="1"/>
      <name val="Arial"/>
      <family val="2"/>
    </font>
    <font>
      <b/>
      <sz val="12"/>
      <color theme="1"/>
      <name val="Arial"/>
      <family val="2"/>
    </font>
    <font>
      <b/>
      <sz val="11"/>
      <color theme="1"/>
      <name val="Arial"/>
      <family val="2"/>
    </font>
    <font>
      <sz val="11"/>
      <color theme="1"/>
      <name val="Arial"/>
      <family val="2"/>
    </font>
    <font>
      <b/>
      <sz val="14"/>
      <color theme="1"/>
      <name val="Arial"/>
      <family val="2"/>
    </font>
    <font>
      <sz val="12"/>
      <name val="Arial"/>
      <family val="2"/>
    </font>
    <font>
      <b/>
      <sz val="16"/>
      <color theme="1"/>
      <name val="Arial"/>
      <family val="2"/>
    </font>
    <font>
      <sz val="12"/>
      <color theme="1"/>
      <name val="Arial"/>
      <family val="2"/>
    </font>
    <font>
      <sz val="8"/>
      <name val="Arial Narrow"/>
      <family val="2"/>
    </font>
    <font>
      <sz val="14"/>
      <color theme="1"/>
      <name val="Arial"/>
      <family val="2"/>
    </font>
    <font>
      <b/>
      <u/>
      <sz val="14"/>
      <color theme="1"/>
      <name val="Arial"/>
      <family val="2"/>
    </font>
  </fonts>
  <fills count="11">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24994659260841701"/>
        <bgColor indexed="64"/>
      </patternFill>
    </fill>
    <fill>
      <patternFill patternType="solid">
        <fgColor theme="6" tint="0.59999389629810485"/>
        <bgColor indexed="64"/>
      </patternFill>
    </fill>
    <fill>
      <patternFill patternType="solid">
        <fgColor theme="1"/>
        <bgColor indexed="64"/>
      </patternFill>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indexed="64"/>
      </top>
      <bottom/>
      <diagonal/>
    </border>
    <border>
      <left style="thick">
        <color rgb="FFFF0000"/>
      </left>
      <right style="thick">
        <color rgb="FFFF0000"/>
      </right>
      <top style="thick">
        <color rgb="FFFF0000"/>
      </top>
      <bottom style="thick">
        <color rgb="FFFF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medium">
        <color indexed="64"/>
      </left>
      <right style="medium">
        <color indexed="64"/>
      </right>
      <top/>
      <bottom/>
      <diagonal/>
    </border>
    <border>
      <left style="thick">
        <color rgb="FFFF0000"/>
      </left>
      <right style="thick">
        <color rgb="FFFF0000"/>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indexed="64"/>
      </right>
      <top/>
      <bottom style="medium">
        <color indexed="64"/>
      </bottom>
      <diagonal/>
    </border>
    <border>
      <left/>
      <right style="thick">
        <color rgb="FFFF0000"/>
      </right>
      <top style="thick">
        <color rgb="FFFF0000"/>
      </top>
      <bottom style="thick">
        <color rgb="FFFF0000"/>
      </bottom>
      <diagonal/>
    </border>
    <border>
      <left/>
      <right style="thick">
        <color auto="1"/>
      </right>
      <top style="thick">
        <color rgb="FFFF0000"/>
      </top>
      <bottom style="thick">
        <color rgb="FFFF0000"/>
      </bottom>
      <diagonal/>
    </border>
    <border>
      <left style="medium">
        <color auto="1"/>
      </left>
      <right/>
      <top style="medium">
        <color auto="1"/>
      </top>
      <bottom/>
      <diagonal/>
    </border>
    <border>
      <left/>
      <right/>
      <top style="medium">
        <color indexed="64"/>
      </top>
      <bottom/>
      <diagonal/>
    </border>
    <border>
      <left style="thick">
        <color rgb="FFFF0000"/>
      </left>
      <right style="thick">
        <color rgb="FFFF0000"/>
      </right>
      <top style="thick">
        <color rgb="FFFF0000"/>
      </top>
      <bottom style="medium">
        <color indexed="64"/>
      </bottom>
      <diagonal/>
    </border>
    <border>
      <left style="medium">
        <color auto="1"/>
      </left>
      <right style="thick">
        <color rgb="FFFF0000"/>
      </right>
      <top style="medium">
        <color auto="1"/>
      </top>
      <bottom style="medium">
        <color auto="1"/>
      </bottom>
      <diagonal/>
    </border>
    <border>
      <left/>
      <right style="medium">
        <color indexed="64"/>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rgb="FFFF0000"/>
      </top>
      <bottom style="thick">
        <color rgb="FFFF0000"/>
      </bottom>
      <diagonal/>
    </border>
    <border>
      <left style="medium">
        <color auto="1"/>
      </left>
      <right style="thick">
        <color rgb="FFFF0000"/>
      </right>
      <top style="medium">
        <color auto="1"/>
      </top>
      <bottom/>
      <diagonal/>
    </border>
    <border>
      <left style="medium">
        <color auto="1"/>
      </left>
      <right style="thick">
        <color rgb="FFFF0000"/>
      </right>
      <top/>
      <bottom/>
      <diagonal/>
    </border>
    <border>
      <left style="medium">
        <color auto="1"/>
      </left>
      <right style="thick">
        <color rgb="FFFF0000"/>
      </right>
      <top/>
      <bottom style="medium">
        <color auto="1"/>
      </bottom>
      <diagonal/>
    </border>
    <border>
      <left style="medium">
        <color auto="1"/>
      </left>
      <right style="medium">
        <color auto="1"/>
      </right>
      <top style="medium">
        <color auto="1"/>
      </top>
      <bottom style="thick">
        <color rgb="FFFF0000"/>
      </bottom>
      <diagonal/>
    </border>
    <border>
      <left style="medium">
        <color auto="1"/>
      </left>
      <right style="medium">
        <color auto="1"/>
      </right>
      <top style="thick">
        <color rgb="FFFF0000"/>
      </top>
      <bottom style="medium">
        <color auto="1"/>
      </bottom>
      <diagonal/>
    </border>
    <border>
      <left style="thick">
        <color rgb="FFFF0000"/>
      </left>
      <right/>
      <top style="medium">
        <color indexed="64"/>
      </top>
      <bottom/>
      <diagonal/>
    </border>
    <border>
      <left style="thick">
        <color rgb="FFFF0000"/>
      </left>
      <right/>
      <top/>
      <bottom/>
      <diagonal/>
    </border>
    <border>
      <left style="thick">
        <color rgb="FFFF0000"/>
      </left>
      <right/>
      <top/>
      <bottom style="medium">
        <color indexed="64"/>
      </bottom>
      <diagonal/>
    </border>
    <border>
      <left style="thick">
        <color auto="1"/>
      </left>
      <right style="thick">
        <color auto="1"/>
      </right>
      <top style="thick">
        <color auto="1"/>
      </top>
      <bottom/>
      <diagonal/>
    </border>
    <border>
      <left style="medium">
        <color auto="1"/>
      </left>
      <right style="thick">
        <color rgb="FFFF0000"/>
      </right>
      <top style="medium">
        <color rgb="FFFF0000"/>
      </top>
      <bottom/>
      <diagonal/>
    </border>
    <border>
      <left style="medium">
        <color auto="1"/>
      </left>
      <right style="thick">
        <color rgb="FFFF0000"/>
      </right>
      <top/>
      <bottom style="medium">
        <color rgb="FFFF0000"/>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right style="thick">
        <color rgb="FFFF0000"/>
      </right>
      <top style="thick">
        <color rgb="FFFF0000"/>
      </top>
      <bottom style="medium">
        <color indexed="64"/>
      </bottom>
      <diagonal/>
    </border>
  </borders>
  <cellStyleXfs count="1">
    <xf numFmtId="0" fontId="0" fillId="0" borderId="0"/>
  </cellStyleXfs>
  <cellXfs count="163">
    <xf numFmtId="0" fontId="0" fillId="0" borderId="0" xfId="0"/>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2" fillId="2" borderId="2" xfId="0" applyFont="1" applyFill="1" applyBorder="1" applyAlignment="1">
      <alignment horizontal="centerContinuous" vertical="center" wrapText="1"/>
    </xf>
    <xf numFmtId="0" fontId="2" fillId="2" borderId="3" xfId="0" applyFont="1" applyFill="1" applyBorder="1" applyAlignment="1">
      <alignment horizontal="centerContinuous" vertical="center" wrapText="1"/>
    </xf>
    <xf numFmtId="0" fontId="2" fillId="2" borderId="4" xfId="0" applyFont="1" applyFill="1" applyBorder="1" applyAlignment="1">
      <alignment horizontal="centerContinuous" vertical="center" wrapText="1"/>
    </xf>
    <xf numFmtId="164" fontId="4" fillId="0" borderId="6" xfId="0" applyNumberFormat="1" applyFont="1" applyBorder="1" applyAlignment="1">
      <alignment vertical="center" wrapText="1"/>
    </xf>
    <xf numFmtId="164" fontId="4" fillId="0" borderId="5" xfId="0" applyNumberFormat="1" applyFont="1" applyBorder="1" applyAlignment="1">
      <alignment vertical="center" wrapText="1"/>
    </xf>
    <xf numFmtId="0" fontId="2" fillId="5" borderId="1" xfId="0" applyFont="1" applyFill="1" applyBorder="1" applyAlignment="1">
      <alignment horizontal="center"/>
    </xf>
    <xf numFmtId="0" fontId="2" fillId="5" borderId="2" xfId="0" applyFont="1" applyFill="1" applyBorder="1" applyAlignment="1">
      <alignment horizontal="center"/>
    </xf>
    <xf numFmtId="164" fontId="6" fillId="4" borderId="14" xfId="0" applyNumberFormat="1" applyFont="1" applyFill="1" applyBorder="1" applyAlignment="1">
      <alignment horizontal="center"/>
    </xf>
    <xf numFmtId="0" fontId="0" fillId="4" borderId="14" xfId="0" applyFill="1" applyBorder="1" applyAlignment="1">
      <alignment horizontal="center" vertical="center" wrapText="1"/>
    </xf>
    <xf numFmtId="0" fontId="2" fillId="6" borderId="1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7" fillId="6" borderId="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5" borderId="2" xfId="0" applyFont="1" applyFill="1" applyBorder="1" applyAlignment="1">
      <alignment horizontal="centerContinuous" vertical="center" wrapText="1"/>
    </xf>
    <xf numFmtId="0" fontId="2" fillId="5" borderId="3" xfId="0" applyFont="1" applyFill="1" applyBorder="1" applyAlignment="1">
      <alignment horizontal="centerContinuous" vertical="center" wrapText="1"/>
    </xf>
    <xf numFmtId="0" fontId="0" fillId="5" borderId="3" xfId="0" applyFill="1" applyBorder="1" applyAlignment="1">
      <alignment horizontal="centerContinuous" vertical="center"/>
    </xf>
    <xf numFmtId="0" fontId="0" fillId="5" borderId="4" xfId="0" applyFill="1" applyBorder="1" applyAlignment="1">
      <alignment horizontal="centerContinuous" vertical="center"/>
    </xf>
    <xf numFmtId="0" fontId="1" fillId="0" borderId="6" xfId="0" applyFont="1" applyBorder="1" applyAlignment="1">
      <alignment vertical="center" wrapText="1"/>
    </xf>
    <xf numFmtId="0" fontId="9" fillId="0" borderId="0" xfId="0" applyFont="1" applyAlignment="1">
      <alignment horizontal="right"/>
    </xf>
    <xf numFmtId="0" fontId="0"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5" fillId="5" borderId="2" xfId="0" applyFont="1" applyFill="1" applyBorder="1" applyAlignment="1">
      <alignment horizontal="centerContinuous" vertical="center" wrapText="1"/>
    </xf>
    <xf numFmtId="0" fontId="5" fillId="5" borderId="3" xfId="0" applyFont="1" applyFill="1" applyBorder="1" applyAlignment="1">
      <alignment horizontal="centerContinuous" vertical="center" wrapText="1"/>
    </xf>
    <xf numFmtId="0" fontId="5" fillId="5" borderId="4" xfId="0" applyFont="1" applyFill="1" applyBorder="1" applyAlignment="1">
      <alignment horizontal="centerContinuous" vertical="center" wrapText="1"/>
    </xf>
    <xf numFmtId="0" fontId="10" fillId="0" borderId="0" xfId="0" applyFont="1"/>
    <xf numFmtId="0" fontId="10" fillId="5" borderId="28" xfId="0" applyFont="1" applyFill="1" applyBorder="1"/>
    <xf numFmtId="0" fontId="5" fillId="5" borderId="2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12" xfId="0" applyFont="1" applyFill="1" applyBorder="1"/>
    <xf numFmtId="0" fontId="10" fillId="0" borderId="4" xfId="0" applyFont="1" applyBorder="1" applyAlignment="1"/>
    <xf numFmtId="0" fontId="10" fillId="7" borderId="1" xfId="0" applyFont="1" applyFill="1" applyBorder="1"/>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4" xfId="0" applyFont="1" applyFill="1" applyBorder="1" applyAlignment="1">
      <alignment vertical="center" wrapText="1"/>
    </xf>
    <xf numFmtId="164" fontId="10" fillId="8" borderId="4" xfId="0" applyNumberFormat="1" applyFont="1" applyFill="1" applyBorder="1" applyAlignment="1">
      <alignment horizontal="center" vertical="center" wrapText="1"/>
    </xf>
    <xf numFmtId="0" fontId="10" fillId="8" borderId="1" xfId="0" applyFont="1" applyFill="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0" xfId="0" applyFont="1" applyAlignment="1">
      <alignment horizontal="center"/>
    </xf>
    <xf numFmtId="0" fontId="10" fillId="0" borderId="0" xfId="0" applyFont="1" applyAlignment="1"/>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0" fillId="3" borderId="12" xfId="0" applyFont="1" applyFill="1" applyBorder="1" applyAlignment="1">
      <alignment vertical="center"/>
    </xf>
    <xf numFmtId="0" fontId="10" fillId="0" borderId="0" xfId="0" applyFont="1" applyAlignment="1">
      <alignment vertical="center"/>
    </xf>
    <xf numFmtId="0" fontId="0" fillId="3" borderId="3" xfId="0" applyFont="1" applyFill="1" applyBorder="1" applyAlignment="1">
      <alignment horizontal="center"/>
    </xf>
    <xf numFmtId="0" fontId="0" fillId="8" borderId="4" xfId="0" applyFont="1" applyFill="1" applyBorder="1" applyAlignment="1">
      <alignment horizontal="center" vertical="center" wrapText="1"/>
    </xf>
    <xf numFmtId="0" fontId="0" fillId="0" borderId="0" xfId="0" applyFont="1" applyAlignment="1">
      <alignment horizontal="center"/>
    </xf>
    <xf numFmtId="0" fontId="5" fillId="5" borderId="18" xfId="0" applyFont="1" applyFill="1" applyBorder="1" applyAlignment="1">
      <alignment horizontal="centerContinuous" vertical="center" wrapText="1"/>
    </xf>
    <xf numFmtId="0" fontId="10" fillId="5" borderId="0" xfId="0" applyFont="1" applyFill="1" applyBorder="1" applyAlignment="1">
      <alignment horizontal="centerContinuous" vertical="center" wrapText="1"/>
    </xf>
    <xf numFmtId="0" fontId="10" fillId="5" borderId="32" xfId="0" applyFont="1" applyFill="1" applyBorder="1" applyAlignment="1">
      <alignment horizontal="centerContinuous" vertical="center" wrapText="1"/>
    </xf>
    <xf numFmtId="0" fontId="10" fillId="9" borderId="38" xfId="0" applyFont="1" applyFill="1" applyBorder="1" applyAlignment="1">
      <alignment horizontal="center" vertical="center" wrapText="1"/>
    </xf>
    <xf numFmtId="0" fontId="10" fillId="9" borderId="39"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2" fillId="0" borderId="0" xfId="0" applyFont="1" applyAlignment="1">
      <alignment horizontal="center"/>
    </xf>
    <xf numFmtId="0" fontId="0" fillId="0" borderId="0" xfId="0" applyAlignment="1">
      <alignment horizontal="center"/>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1" xfId="0" applyFont="1" applyFill="1" applyBorder="1" applyAlignment="1">
      <alignment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 fillId="4" borderId="21" xfId="0" applyFont="1" applyFill="1"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1" fillId="4" borderId="21" xfId="0" applyFont="1" applyFill="1"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5" fillId="5" borderId="19" xfId="0" applyFont="1" applyFill="1" applyBorder="1" applyAlignment="1">
      <alignment horizontal="center" vertical="center" wrapText="1"/>
    </xf>
    <xf numFmtId="0" fontId="5" fillId="5" borderId="5" xfId="0" applyFont="1" applyFill="1" applyBorder="1" applyAlignment="1">
      <alignment horizontal="center" vertical="center" wrapText="1"/>
    </xf>
    <xf numFmtId="164" fontId="10" fillId="4" borderId="14" xfId="0" applyNumberFormat="1" applyFont="1" applyFill="1" applyBorder="1" applyAlignment="1">
      <alignment horizontal="center" vertical="center" wrapText="1"/>
    </xf>
    <xf numFmtId="0" fontId="10" fillId="4" borderId="14" xfId="0" applyFont="1" applyFill="1" applyBorder="1" applyAlignment="1">
      <alignment horizontal="center" vertical="center" wrapText="1"/>
    </xf>
    <xf numFmtId="164" fontId="10" fillId="0" borderId="7" xfId="0" applyNumberFormat="1" applyFont="1" applyBorder="1" applyAlignment="1">
      <alignment horizontal="center" vertical="center" wrapText="1"/>
    </xf>
    <xf numFmtId="2" fontId="10" fillId="9" borderId="7" xfId="0" applyNumberFormat="1" applyFont="1" applyFill="1" applyBorder="1" applyAlignment="1">
      <alignment horizontal="center" vertical="center" wrapText="1"/>
    </xf>
    <xf numFmtId="2" fontId="10" fillId="9" borderId="19" xfId="0" applyNumberFormat="1" applyFont="1" applyFill="1" applyBorder="1" applyAlignment="1">
      <alignment horizontal="center" vertical="center" wrapText="1"/>
    </xf>
    <xf numFmtId="2" fontId="10" fillId="9" borderId="5" xfId="0" applyNumberFormat="1" applyFont="1" applyFill="1" applyBorder="1" applyAlignment="1">
      <alignment horizontal="center" vertical="center" wrapText="1"/>
    </xf>
    <xf numFmtId="2" fontId="10" fillId="0" borderId="7" xfId="0" applyNumberFormat="1" applyFont="1" applyBorder="1" applyAlignment="1">
      <alignment horizontal="center" vertical="center" wrapText="1"/>
    </xf>
    <xf numFmtId="2" fontId="10" fillId="0" borderId="19" xfId="0" applyNumberFormat="1" applyFont="1" applyBorder="1" applyAlignment="1">
      <alignment horizontal="center" vertical="center" wrapText="1"/>
    </xf>
    <xf numFmtId="2" fontId="10" fillId="0" borderId="5" xfId="0" applyNumberFormat="1" applyFont="1" applyBorder="1" applyAlignment="1">
      <alignment horizontal="center" vertical="center" wrapText="1"/>
    </xf>
    <xf numFmtId="164" fontId="10" fillId="4" borderId="20" xfId="0" applyNumberFormat="1" applyFont="1" applyFill="1" applyBorder="1" applyAlignment="1">
      <alignment horizontal="center" vertical="center" wrapText="1"/>
    </xf>
    <xf numFmtId="0" fontId="10" fillId="4" borderId="30" xfId="0" applyFont="1" applyFill="1" applyBorder="1" applyAlignment="1">
      <alignment horizontal="center" vertical="center" wrapText="1"/>
    </xf>
    <xf numFmtId="164" fontId="10" fillId="0" borderId="19" xfId="0" applyNumberFormat="1" applyFont="1" applyBorder="1" applyAlignment="1">
      <alignment horizontal="center" vertical="center" wrapText="1"/>
    </xf>
    <xf numFmtId="0" fontId="10" fillId="0" borderId="31" xfId="0" applyFont="1" applyFill="1" applyBorder="1" applyAlignment="1">
      <alignment horizontal="lef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37" xfId="0" applyFont="1" applyFill="1" applyBorder="1" applyAlignment="1">
      <alignment vertical="center" wrapText="1"/>
    </xf>
    <xf numFmtId="0" fontId="5" fillId="2"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164" fontId="10" fillId="0" borderId="28" xfId="0" applyNumberFormat="1" applyFont="1" applyFill="1" applyBorder="1" applyAlignment="1">
      <alignment horizontal="center" vertical="center" wrapText="1"/>
    </xf>
    <xf numFmtId="164" fontId="10" fillId="0" borderId="18"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164" fontId="10" fillId="10" borderId="44" xfId="0" applyNumberFormat="1" applyFont="1" applyFill="1" applyBorder="1" applyAlignment="1">
      <alignment horizontal="center" vertical="center" wrapText="1"/>
    </xf>
    <xf numFmtId="164" fontId="10" fillId="10" borderId="36" xfId="0" applyNumberFormat="1" applyFont="1" applyFill="1" applyBorder="1" applyAlignment="1">
      <alignment horizontal="center" vertical="center" wrapText="1"/>
    </xf>
    <xf numFmtId="164" fontId="10" fillId="10" borderId="45"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164" fontId="10" fillId="0" borderId="19" xfId="0" applyNumberFormat="1" applyFont="1" applyFill="1" applyBorder="1" applyAlignment="1">
      <alignment horizontal="center" vertical="center" wrapText="1"/>
    </xf>
    <xf numFmtId="164" fontId="10" fillId="0" borderId="5" xfId="0" applyNumberFormat="1" applyFont="1" applyFill="1" applyBorder="1" applyAlignment="1">
      <alignment horizontal="center" vertical="center" wrapText="1"/>
    </xf>
    <xf numFmtId="164" fontId="10" fillId="10" borderId="46" xfId="0" applyNumberFormat="1" applyFont="1" applyFill="1" applyBorder="1" applyAlignment="1">
      <alignment horizontal="center" vertical="center" wrapText="1"/>
    </xf>
    <xf numFmtId="164" fontId="10" fillId="10" borderId="47" xfId="0" applyNumberFormat="1" applyFont="1" applyFill="1" applyBorder="1" applyAlignment="1">
      <alignment horizontal="center" vertical="center" wrapText="1"/>
    </xf>
    <xf numFmtId="164" fontId="10" fillId="10" borderId="48" xfId="0" applyNumberFormat="1" applyFont="1" applyFill="1" applyBorder="1" applyAlignment="1">
      <alignment horizontal="center" vertical="center" wrapText="1"/>
    </xf>
    <xf numFmtId="2" fontId="10" fillId="0" borderId="7" xfId="0" applyNumberFormat="1" applyFont="1" applyFill="1" applyBorder="1" applyAlignment="1">
      <alignment horizontal="center" vertical="center" wrapText="1"/>
    </xf>
    <xf numFmtId="2" fontId="10" fillId="0" borderId="19" xfId="0" applyNumberFormat="1" applyFont="1" applyFill="1" applyBorder="1" applyAlignment="1">
      <alignment horizontal="center" vertical="center" wrapText="1"/>
    </xf>
    <xf numFmtId="2" fontId="10" fillId="0" borderId="5" xfId="0" applyNumberFormat="1"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10" fillId="9" borderId="28"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1" xfId="0" applyFont="1" applyFill="1" applyBorder="1" applyAlignment="1">
      <alignment horizontal="center" vertical="center" wrapText="1"/>
    </xf>
    <xf numFmtId="164" fontId="10" fillId="9" borderId="33" xfId="0" applyNumberFormat="1" applyFont="1" applyFill="1" applyBorder="1" applyAlignment="1">
      <alignment horizontal="center" vertical="center" wrapText="1"/>
    </xf>
    <xf numFmtId="0" fontId="10" fillId="9" borderId="33" xfId="0" applyFont="1" applyFill="1" applyBorder="1" applyAlignment="1">
      <alignment horizontal="center" vertical="center" wrapText="1"/>
    </xf>
    <xf numFmtId="164" fontId="10" fillId="9" borderId="13" xfId="0" applyNumberFormat="1" applyFont="1" applyFill="1" applyBorder="1" applyAlignment="1">
      <alignment horizontal="center" vertical="center" wrapText="1"/>
    </xf>
    <xf numFmtId="0" fontId="10" fillId="9" borderId="32"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43" xfId="0" applyFont="1" applyFill="1" applyBorder="1" applyAlignment="1">
      <alignment horizontal="center" vertical="center" wrapText="1"/>
    </xf>
    <xf numFmtId="164" fontId="10" fillId="9" borderId="34" xfId="0" applyNumberFormat="1" applyFont="1" applyFill="1" applyBorder="1" applyAlignment="1">
      <alignment horizontal="center" vertical="center" wrapText="1"/>
    </xf>
    <xf numFmtId="0" fontId="10" fillId="9" borderId="3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164" fontId="10" fillId="10" borderId="26" xfId="0" applyNumberFormat="1" applyFont="1" applyFill="1" applyBorder="1" applyAlignment="1">
      <alignment horizontal="center" vertical="center" wrapText="1"/>
    </xf>
    <xf numFmtId="0" fontId="10" fillId="10" borderId="26" xfId="0" applyFont="1" applyFill="1" applyBorder="1" applyAlignment="1">
      <alignment horizontal="center" vertical="center" wrapText="1"/>
    </xf>
    <xf numFmtId="0" fontId="10" fillId="10" borderId="4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0" fillId="5" borderId="0" xfId="0" applyFill="1" applyBorder="1" applyAlignment="1">
      <alignment horizontal="center" vertical="center"/>
    </xf>
    <xf numFmtId="0" fontId="2" fillId="5" borderId="7" xfId="0" applyFont="1" applyFill="1" applyBorder="1" applyAlignment="1">
      <alignment horizontal="center" vertical="center" wrapText="1"/>
    </xf>
    <xf numFmtId="0" fontId="0" fillId="5" borderId="11"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685800</xdr:colOff>
      <xdr:row>5</xdr:row>
      <xdr:rowOff>123825</xdr:rowOff>
    </xdr:to>
    <xdr:pic>
      <xdr:nvPicPr>
        <xdr:cNvPr id="2" name="Picture 1" descr="gsastandards_40_0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68580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3:D23"/>
  <sheetViews>
    <sheetView tabSelected="1" workbookViewId="0">
      <selection activeCell="F13" sqref="F13"/>
    </sheetView>
  </sheetViews>
  <sheetFormatPr defaultRowHeight="15" x14ac:dyDescent="0.2"/>
  <cols>
    <col min="1" max="1" width="8.88671875" customWidth="1"/>
    <col min="2" max="2" width="22.5546875" bestFit="1" customWidth="1"/>
    <col min="3" max="3" width="39.6640625" customWidth="1"/>
    <col min="4" max="4" width="22.109375" customWidth="1"/>
  </cols>
  <sheetData>
    <row r="3" spans="1:4" ht="15.75" x14ac:dyDescent="0.25">
      <c r="D3" s="24" t="s">
        <v>64</v>
      </c>
    </row>
    <row r="4" spans="1:4" x14ac:dyDescent="0.2">
      <c r="C4" s="25"/>
      <c r="D4" s="26" t="s">
        <v>65</v>
      </c>
    </row>
    <row r="5" spans="1:4" x14ac:dyDescent="0.2">
      <c r="C5" s="25"/>
      <c r="D5" s="26" t="s">
        <v>143</v>
      </c>
    </row>
    <row r="6" spans="1:4" x14ac:dyDescent="0.2">
      <c r="D6" s="27" t="s">
        <v>66</v>
      </c>
    </row>
    <row r="8" spans="1:4" ht="15.75" x14ac:dyDescent="0.25">
      <c r="A8" s="77" t="s">
        <v>283</v>
      </c>
      <c r="B8" s="78"/>
      <c r="C8" s="78"/>
      <c r="D8" s="78"/>
    </row>
    <row r="9" spans="1:4" ht="15.75" thickBot="1" x14ac:dyDescent="0.25"/>
    <row r="10" spans="1:4" ht="16.5" thickBot="1" x14ac:dyDescent="0.25">
      <c r="A10" s="5" t="s">
        <v>258</v>
      </c>
      <c r="B10" s="6"/>
      <c r="C10" s="6"/>
      <c r="D10" s="7"/>
    </row>
    <row r="11" spans="1:4" ht="15.75" thickBot="1" x14ac:dyDescent="0.25">
      <c r="A11" s="1" t="s">
        <v>0</v>
      </c>
      <c r="B11" s="2" t="s">
        <v>1</v>
      </c>
      <c r="C11" s="2" t="s">
        <v>2</v>
      </c>
      <c r="D11" s="2" t="s">
        <v>4</v>
      </c>
    </row>
    <row r="12" spans="1:4" ht="21" customHeight="1" thickBot="1" x14ac:dyDescent="0.25">
      <c r="A12" s="3" t="str">
        <f>'Contract Year 1 - Detail'!A44</f>
        <v>210000-1</v>
      </c>
      <c r="B12" s="23" t="s">
        <v>72</v>
      </c>
      <c r="C12" s="23" t="s">
        <v>265</v>
      </c>
      <c r="D12" s="9">
        <f>'Contract Year 1 - Detail'!H44</f>
        <v>0</v>
      </c>
    </row>
    <row r="13" spans="1:4" ht="21" customHeight="1" thickBot="1" x14ac:dyDescent="0.25">
      <c r="A13" s="3" t="str">
        <f>'Contract Year 2 - Detail'!A44</f>
        <v>210000-2</v>
      </c>
      <c r="B13" s="4" t="s">
        <v>72</v>
      </c>
      <c r="C13" s="23" t="s">
        <v>266</v>
      </c>
      <c r="D13" s="9">
        <f>'Contract Year 2 - Detail'!H44</f>
        <v>0</v>
      </c>
    </row>
    <row r="14" spans="1:4" ht="21" customHeight="1" thickBot="1" x14ac:dyDescent="0.25">
      <c r="A14" s="3" t="str">
        <f>'Contract Year 3 - Detail'!A44</f>
        <v>210000-3</v>
      </c>
      <c r="B14" s="4" t="s">
        <v>72</v>
      </c>
      <c r="C14" s="23" t="s">
        <v>267</v>
      </c>
      <c r="D14" s="9">
        <f>'Contract Year 3 - Detail'!H44</f>
        <v>0</v>
      </c>
    </row>
    <row r="15" spans="1:4" ht="21" customHeight="1" thickBot="1" x14ac:dyDescent="0.25">
      <c r="A15" s="3" t="str">
        <f>'Contract Year 4 - Detail'!A44</f>
        <v>210000-4</v>
      </c>
      <c r="B15" s="4" t="s">
        <v>72</v>
      </c>
      <c r="C15" s="23" t="s">
        <v>268</v>
      </c>
      <c r="D15" s="9">
        <f>'Contract Year 4 - Detail'!H44</f>
        <v>0</v>
      </c>
    </row>
    <row r="16" spans="1:4" ht="21" customHeight="1" thickBot="1" x14ac:dyDescent="0.25">
      <c r="A16" s="3" t="str">
        <f>'Contract Year 5 - Detail'!A44</f>
        <v>210000-5</v>
      </c>
      <c r="B16" s="4" t="s">
        <v>72</v>
      </c>
      <c r="C16" s="23" t="s">
        <v>269</v>
      </c>
      <c r="D16" s="9">
        <f>'Contract Year 5 - Detail'!H44</f>
        <v>0</v>
      </c>
    </row>
    <row r="17" spans="1:4" ht="21" customHeight="1" thickBot="1" x14ac:dyDescent="0.25">
      <c r="A17" s="3" t="str">
        <f>'Contract Year 6 (Opt 1) -Detail'!A44</f>
        <v>210000-6</v>
      </c>
      <c r="B17" s="4" t="s">
        <v>72</v>
      </c>
      <c r="C17" s="23" t="s">
        <v>270</v>
      </c>
      <c r="D17" s="9">
        <f>'Contract Year 6 (Opt 1) -Detail'!H44</f>
        <v>0</v>
      </c>
    </row>
    <row r="18" spans="1:4" ht="21" customHeight="1" thickBot="1" x14ac:dyDescent="0.25">
      <c r="A18" s="3" t="str">
        <f>'Contract Year 7 (Opt 1) -Detail'!A44</f>
        <v>210000-7</v>
      </c>
      <c r="B18" s="4" t="s">
        <v>72</v>
      </c>
      <c r="C18" s="23" t="s">
        <v>271</v>
      </c>
      <c r="D18" s="9">
        <f>'Contract Year 7 (Opt 1) -Detail'!H44</f>
        <v>0</v>
      </c>
    </row>
    <row r="19" spans="1:4" ht="21" customHeight="1" thickBot="1" x14ac:dyDescent="0.25">
      <c r="A19" s="3" t="str">
        <f>'Contract Year 8 (Opt 1) -Detail'!A44</f>
        <v>210000-8</v>
      </c>
      <c r="B19" s="4" t="s">
        <v>72</v>
      </c>
      <c r="C19" s="23" t="s">
        <v>272</v>
      </c>
      <c r="D19" s="9">
        <f>'Contract Year 8 (Opt 1) -Detail'!H44</f>
        <v>0</v>
      </c>
    </row>
    <row r="20" spans="1:4" ht="21" customHeight="1" thickBot="1" x14ac:dyDescent="0.25">
      <c r="A20" s="3" t="str">
        <f>'Contract Year 9 (Opt 2) -Detail'!A44</f>
        <v>210000-9</v>
      </c>
      <c r="B20" s="4" t="s">
        <v>72</v>
      </c>
      <c r="C20" s="23" t="s">
        <v>273</v>
      </c>
      <c r="D20" s="9">
        <f>'Contract Year 9 (Opt 2) -Detail'!H44</f>
        <v>0</v>
      </c>
    </row>
    <row r="21" spans="1:4" ht="21" customHeight="1" thickBot="1" x14ac:dyDescent="0.25">
      <c r="A21" s="3" t="str">
        <f>'Contract Year 10 (Opt 2)-Detail'!A44</f>
        <v>210000-10</v>
      </c>
      <c r="B21" s="4" t="s">
        <v>72</v>
      </c>
      <c r="C21" s="23" t="s">
        <v>274</v>
      </c>
      <c r="D21" s="9">
        <f>'Contract Year 10 (Opt 2)-Detail'!H44</f>
        <v>0</v>
      </c>
    </row>
    <row r="22" spans="1:4" ht="21" customHeight="1" thickBot="1" x14ac:dyDescent="0.25">
      <c r="A22" s="3" t="str">
        <f>'CY 11-FAR 52.217-8 (6 mo extn)'!A44</f>
        <v>210000-11</v>
      </c>
      <c r="B22" s="4" t="s">
        <v>72</v>
      </c>
      <c r="C22" s="23" t="s">
        <v>275</v>
      </c>
      <c r="D22" s="9">
        <f>'CY 11-FAR 52.217-8 (6 mo extn)'!H44</f>
        <v>0</v>
      </c>
    </row>
    <row r="23" spans="1:4" ht="21" customHeight="1" thickBot="1" x14ac:dyDescent="0.25">
      <c r="A23" s="3" t="s">
        <v>3</v>
      </c>
      <c r="B23" s="4"/>
      <c r="C23" s="4"/>
      <c r="D23" s="8">
        <f>SUM(D12:D22)</f>
        <v>0</v>
      </c>
    </row>
  </sheetData>
  <mergeCells count="1">
    <mergeCell ref="A8:D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B1" zoomScale="70" zoomScaleNormal="70" workbookViewId="0">
      <selection activeCell="C37" sqref="C37:C39"/>
    </sheetView>
  </sheetViews>
  <sheetFormatPr defaultColWidth="8.88671875" defaultRowHeight="18" x14ac:dyDescent="0.25"/>
  <cols>
    <col min="1" max="1" width="12.21875" style="56" customWidth="1"/>
    <col min="2" max="2" width="27.6640625" style="56" customWidth="1"/>
    <col min="3" max="3" width="67" style="31" customWidth="1"/>
    <col min="4" max="4" width="58.88671875" style="31" customWidth="1"/>
    <col min="5" max="6" width="12.77734375" style="56" customWidth="1"/>
    <col min="7" max="7" width="18.88671875" style="56" customWidth="1"/>
    <col min="8" max="8" width="22.33203125" style="56" customWidth="1"/>
    <col min="9" max="9" width="17" style="57"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3" t="s">
        <v>257</v>
      </c>
      <c r="B1" s="114"/>
      <c r="C1" s="114"/>
      <c r="D1" s="114"/>
      <c r="E1" s="114"/>
      <c r="F1" s="114"/>
      <c r="G1" s="114"/>
      <c r="H1" s="114"/>
      <c r="I1" s="28"/>
      <c r="J1" s="29"/>
      <c r="K1" s="29" t="s">
        <v>258</v>
      </c>
      <c r="L1" s="29"/>
      <c r="M1" s="29"/>
      <c r="N1" s="29"/>
      <c r="O1" s="29"/>
      <c r="P1" s="29"/>
      <c r="Q1" s="29"/>
      <c r="R1" s="29"/>
      <c r="S1" s="29"/>
      <c r="T1" s="30"/>
    </row>
    <row r="2" spans="1:20" ht="15.75" customHeight="1" x14ac:dyDescent="0.25">
      <c r="A2" s="115" t="s">
        <v>0</v>
      </c>
      <c r="B2" s="115" t="s">
        <v>1</v>
      </c>
      <c r="C2" s="115" t="s">
        <v>168</v>
      </c>
      <c r="D2" s="63"/>
      <c r="E2" s="115" t="s">
        <v>17</v>
      </c>
      <c r="F2" s="115" t="s">
        <v>5</v>
      </c>
      <c r="G2" s="115" t="s">
        <v>167</v>
      </c>
      <c r="H2" s="115" t="str">
        <f>CONCATENATE("Total Service or Product Price (Contract Year ",RIGHT(A4,LEN(A4)-FIND("-",A4)),")")</f>
        <v>Total Service or Product Price (Contract Year 9)</v>
      </c>
      <c r="I2" s="95" t="s">
        <v>63</v>
      </c>
      <c r="J2" s="95" t="s">
        <v>60</v>
      </c>
      <c r="K2" s="32"/>
      <c r="L2" s="33"/>
      <c r="M2" s="33"/>
      <c r="N2" s="33"/>
      <c r="O2" s="33"/>
      <c r="P2" s="33"/>
      <c r="Q2" s="33"/>
      <c r="R2" s="33"/>
      <c r="S2" s="33"/>
      <c r="T2" s="34"/>
    </row>
    <row r="3" spans="1:20" ht="60.75" customHeight="1" thickBot="1" x14ac:dyDescent="0.3">
      <c r="A3" s="116"/>
      <c r="B3" s="116"/>
      <c r="C3" s="117"/>
      <c r="D3" s="64" t="s">
        <v>169</v>
      </c>
      <c r="E3" s="116" t="s">
        <v>17</v>
      </c>
      <c r="F3" s="116"/>
      <c r="G3" s="117"/>
      <c r="H3" s="116"/>
      <c r="I3" s="96"/>
      <c r="J3" s="96"/>
      <c r="K3" s="70" t="s">
        <v>16</v>
      </c>
      <c r="L3" s="71"/>
      <c r="M3" s="71"/>
      <c r="N3" s="71"/>
      <c r="O3" s="71"/>
      <c r="P3" s="71"/>
      <c r="Q3" s="71"/>
      <c r="R3" s="71"/>
      <c r="S3" s="71"/>
      <c r="T3" s="72"/>
    </row>
    <row r="4" spans="1:20" ht="66" customHeight="1" thickTop="1" thickBot="1" x14ac:dyDescent="0.3">
      <c r="A4" s="79" t="s">
        <v>134</v>
      </c>
      <c r="B4" s="82" t="s">
        <v>282</v>
      </c>
      <c r="C4" s="109" t="s">
        <v>210</v>
      </c>
      <c r="D4" s="137" t="s">
        <v>260</v>
      </c>
      <c r="E4" s="86" t="s">
        <v>152</v>
      </c>
      <c r="F4" s="140">
        <v>0</v>
      </c>
      <c r="G4" s="143">
        <v>0</v>
      </c>
      <c r="H4" s="145">
        <f>F4*G4</f>
        <v>0</v>
      </c>
      <c r="I4" s="100">
        <v>0</v>
      </c>
      <c r="J4" s="61" t="s">
        <v>20</v>
      </c>
      <c r="K4" s="60" t="s">
        <v>7</v>
      </c>
      <c r="L4" s="60" t="s">
        <v>56</v>
      </c>
      <c r="M4" s="60" t="s">
        <v>56</v>
      </c>
      <c r="N4" s="60" t="s">
        <v>56</v>
      </c>
      <c r="O4" s="60" t="s">
        <v>56</v>
      </c>
      <c r="P4" s="60" t="s">
        <v>56</v>
      </c>
      <c r="Q4" s="60" t="s">
        <v>56</v>
      </c>
      <c r="R4" s="60" t="s">
        <v>56</v>
      </c>
      <c r="S4" s="60" t="s">
        <v>56</v>
      </c>
      <c r="T4" s="60" t="s">
        <v>56</v>
      </c>
    </row>
    <row r="5" spans="1:20" ht="66" customHeight="1" thickTop="1" thickBot="1" x14ac:dyDescent="0.3">
      <c r="A5" s="80"/>
      <c r="B5" s="83"/>
      <c r="C5" s="109"/>
      <c r="D5" s="138"/>
      <c r="E5" s="87"/>
      <c r="F5" s="141"/>
      <c r="G5" s="144"/>
      <c r="H5" s="146"/>
      <c r="I5" s="101"/>
      <c r="J5" s="61" t="s">
        <v>51</v>
      </c>
      <c r="K5" s="60" t="str">
        <f>HLOOKUP('Contract Year 9 (Opt 2) -Detail'!K4,'Labor Categories_W_PRICES'!$B$4:$AJ$18,2,FALSE)</f>
        <v>Junior Technician (example)</v>
      </c>
      <c r="L5" s="60" t="e">
        <f>HLOOKUP('Contract Year 9 (Opt 2) -Detail'!L4,'Labor Categories_W_PRICES'!$B$4:$AJ$18,2,FALSE)</f>
        <v>#N/A</v>
      </c>
      <c r="M5" s="60" t="e">
        <f>HLOOKUP('Contract Year 9 (Opt 2) -Detail'!M4,'Labor Categories_W_PRICES'!$B$4:$AJ$18,2,FALSE)</f>
        <v>#N/A</v>
      </c>
      <c r="N5" s="60" t="e">
        <f>HLOOKUP('Contract Year 9 (Opt 2) -Detail'!N4,'Labor Categories_W_PRICES'!$B$4:$AJ$18,2,FALSE)</f>
        <v>#N/A</v>
      </c>
      <c r="O5" s="60" t="e">
        <f>HLOOKUP('Contract Year 9 (Opt 2) -Detail'!O4,'Labor Categories_W_PRICES'!$B$4:$AJ$18,2,FALSE)</f>
        <v>#N/A</v>
      </c>
      <c r="P5" s="60" t="e">
        <f>HLOOKUP('Contract Year 9 (Opt 2) -Detail'!P4,'Labor Categories_W_PRICES'!$B$4:$AJ$18,2,FALSE)</f>
        <v>#N/A</v>
      </c>
      <c r="Q5" s="60" t="e">
        <f>HLOOKUP('Contract Year 9 (Opt 2) -Detail'!Q4,'Labor Categories_W_PRICES'!$B$4:$AJ$18,2,FALSE)</f>
        <v>#N/A</v>
      </c>
      <c r="R5" s="60" t="e">
        <f>HLOOKUP('Contract Year 9 (Opt 2) -Detail'!R4,'Labor Categories_W_PRICES'!$B$4:$AJ$18,2,FALSE)</f>
        <v>#N/A</v>
      </c>
      <c r="S5" s="60" t="e">
        <f>HLOOKUP('Contract Year 9 (Opt 2) -Detail'!S4,'Labor Categories_W_PRICES'!$B$4:$AJ$18,2,FALSE)</f>
        <v>#N/A</v>
      </c>
      <c r="T5" s="60" t="e">
        <f>HLOOKUP('Contract Year 9 (Opt 2) -Detail'!T4,'Labor Categories_W_PRICES'!$B$4:$AJ$18,2,FALSE)</f>
        <v>#N/A</v>
      </c>
    </row>
    <row r="6" spans="1:20" ht="66" customHeight="1" thickTop="1" thickBot="1" x14ac:dyDescent="0.3">
      <c r="A6" s="81"/>
      <c r="B6" s="84"/>
      <c r="C6" s="109"/>
      <c r="D6" s="139"/>
      <c r="E6" s="88"/>
      <c r="F6" s="142"/>
      <c r="G6" s="144"/>
      <c r="H6" s="147"/>
      <c r="I6" s="102">
        <f>SUM(K6:T6)</f>
        <v>1</v>
      </c>
      <c r="J6" s="61" t="s">
        <v>57</v>
      </c>
      <c r="K6" s="60">
        <v>1</v>
      </c>
      <c r="L6" s="60" t="s">
        <v>58</v>
      </c>
      <c r="M6" s="60" t="s">
        <v>58</v>
      </c>
      <c r="N6" s="60" t="s">
        <v>58</v>
      </c>
      <c r="O6" s="60" t="s">
        <v>58</v>
      </c>
      <c r="P6" s="60" t="s">
        <v>58</v>
      </c>
      <c r="Q6" s="60" t="s">
        <v>58</v>
      </c>
      <c r="R6" s="60" t="s">
        <v>58</v>
      </c>
      <c r="S6" s="60" t="s">
        <v>58</v>
      </c>
      <c r="T6" s="60" t="s">
        <v>58</v>
      </c>
    </row>
    <row r="7" spans="1:20" ht="66" customHeight="1" thickTop="1" thickBot="1" x14ac:dyDescent="0.3">
      <c r="A7" s="79" t="s">
        <v>194</v>
      </c>
      <c r="B7" s="82" t="s">
        <v>278</v>
      </c>
      <c r="C7" s="109" t="s">
        <v>281</v>
      </c>
      <c r="D7" s="92"/>
      <c r="E7" s="86" t="s">
        <v>152</v>
      </c>
      <c r="F7" s="140">
        <v>0</v>
      </c>
      <c r="G7" s="143">
        <v>0</v>
      </c>
      <c r="H7" s="145">
        <f t="shared" ref="H7" si="0">F7*G7</f>
        <v>0</v>
      </c>
      <c r="I7" s="100">
        <v>0</v>
      </c>
      <c r="J7" s="61" t="s">
        <v>20</v>
      </c>
      <c r="K7" s="60" t="s">
        <v>7</v>
      </c>
      <c r="L7" s="60" t="s">
        <v>56</v>
      </c>
      <c r="M7" s="60" t="s">
        <v>56</v>
      </c>
      <c r="N7" s="60" t="s">
        <v>56</v>
      </c>
      <c r="O7" s="60" t="s">
        <v>56</v>
      </c>
      <c r="P7" s="60" t="s">
        <v>56</v>
      </c>
      <c r="Q7" s="60" t="s">
        <v>56</v>
      </c>
      <c r="R7" s="60" t="s">
        <v>56</v>
      </c>
      <c r="S7" s="60" t="s">
        <v>56</v>
      </c>
      <c r="T7" s="60" t="s">
        <v>56</v>
      </c>
    </row>
    <row r="8" spans="1:20" ht="66" customHeight="1" thickTop="1" thickBot="1" x14ac:dyDescent="0.3">
      <c r="A8" s="80"/>
      <c r="B8" s="83"/>
      <c r="C8" s="109"/>
      <c r="D8" s="93"/>
      <c r="E8" s="87"/>
      <c r="F8" s="141"/>
      <c r="G8" s="144"/>
      <c r="H8" s="146"/>
      <c r="I8" s="101"/>
      <c r="J8" s="61" t="s">
        <v>51</v>
      </c>
      <c r="K8" s="60" t="str">
        <f>HLOOKUP('Contract Year 9 (Opt 2) -Detail'!K7,'Labor Categories_W_PRICES'!$B$4:$AJ$18,2,FALSE)</f>
        <v>Junior Technician (example)</v>
      </c>
      <c r="L8" s="60" t="e">
        <f>HLOOKUP('Contract Year 9 (Opt 2) -Detail'!L7,'Labor Categories_W_PRICES'!$B$4:$AJ$18,2,FALSE)</f>
        <v>#N/A</v>
      </c>
      <c r="M8" s="60" t="e">
        <f>HLOOKUP('Contract Year 9 (Opt 2) -Detail'!M7,'Labor Categories_W_PRICES'!$B$4:$AJ$18,2,FALSE)</f>
        <v>#N/A</v>
      </c>
      <c r="N8" s="60" t="e">
        <f>HLOOKUP('Contract Year 9 (Opt 2) -Detail'!N7,'Labor Categories_W_PRICES'!$B$4:$AJ$18,2,FALSE)</f>
        <v>#N/A</v>
      </c>
      <c r="O8" s="60" t="e">
        <f>HLOOKUP('Contract Year 9 (Opt 2) -Detail'!O7,'Labor Categories_W_PRICES'!$B$4:$AJ$18,2,FALSE)</f>
        <v>#N/A</v>
      </c>
      <c r="P8" s="60" t="e">
        <f>HLOOKUP('Contract Year 9 (Opt 2) -Detail'!P7,'Labor Categories_W_PRICES'!$B$4:$AJ$18,2,FALSE)</f>
        <v>#N/A</v>
      </c>
      <c r="Q8" s="60" t="e">
        <f>HLOOKUP('Contract Year 9 (Opt 2) -Detail'!Q7,'Labor Categories_W_PRICES'!$B$4:$AJ$18,2,FALSE)</f>
        <v>#N/A</v>
      </c>
      <c r="R8" s="60" t="e">
        <f>HLOOKUP('Contract Year 9 (Opt 2) -Detail'!R7,'Labor Categories_W_PRICES'!$B$4:$AJ$18,2,FALSE)</f>
        <v>#N/A</v>
      </c>
      <c r="S8" s="60" t="e">
        <f>HLOOKUP('Contract Year 9 (Opt 2) -Detail'!S7,'Labor Categories_W_PRICES'!$B$4:$AJ$18,2,FALSE)</f>
        <v>#N/A</v>
      </c>
      <c r="T8" s="60" t="e">
        <f>HLOOKUP('Contract Year 9 (Opt 2) -Detail'!T7,'Labor Categories_W_PRICES'!$B$4:$AJ$18,2,FALSE)</f>
        <v>#N/A</v>
      </c>
    </row>
    <row r="9" spans="1:20" ht="66" customHeight="1" thickTop="1" thickBot="1" x14ac:dyDescent="0.3">
      <c r="A9" s="81"/>
      <c r="B9" s="84"/>
      <c r="C9" s="109"/>
      <c r="D9" s="94"/>
      <c r="E9" s="88"/>
      <c r="F9" s="141"/>
      <c r="G9" s="148"/>
      <c r="H9" s="147"/>
      <c r="I9" s="102"/>
      <c r="J9" s="61" t="s">
        <v>57</v>
      </c>
      <c r="K9" s="73">
        <v>1</v>
      </c>
      <c r="L9" s="73" t="s">
        <v>58</v>
      </c>
      <c r="M9" s="73" t="s">
        <v>58</v>
      </c>
      <c r="N9" s="73" t="s">
        <v>58</v>
      </c>
      <c r="O9" s="73" t="s">
        <v>58</v>
      </c>
      <c r="P9" s="73" t="s">
        <v>58</v>
      </c>
      <c r="Q9" s="73" t="s">
        <v>58</v>
      </c>
      <c r="R9" s="73" t="s">
        <v>58</v>
      </c>
      <c r="S9" s="73" t="s">
        <v>58</v>
      </c>
      <c r="T9" s="73" t="s">
        <v>58</v>
      </c>
    </row>
    <row r="10" spans="1:20" ht="66" customHeight="1" thickTop="1" thickBot="1" x14ac:dyDescent="0.3">
      <c r="A10" s="79" t="s">
        <v>195</v>
      </c>
      <c r="B10" s="82" t="s">
        <v>153</v>
      </c>
      <c r="C10" s="109" t="s">
        <v>261</v>
      </c>
      <c r="D10" s="92" t="s">
        <v>170</v>
      </c>
      <c r="E10" s="119" t="s">
        <v>154</v>
      </c>
      <c r="F10" s="122" t="s">
        <v>203</v>
      </c>
      <c r="G10" s="125" t="s">
        <v>204</v>
      </c>
      <c r="H10" s="97">
        <v>0</v>
      </c>
      <c r="I10" s="103">
        <f>SUM(K12:T12)</f>
        <v>0</v>
      </c>
      <c r="J10" s="35" t="s">
        <v>20</v>
      </c>
      <c r="K10" s="62" t="s">
        <v>7</v>
      </c>
      <c r="L10" s="62" t="s">
        <v>56</v>
      </c>
      <c r="M10" s="62" t="s">
        <v>56</v>
      </c>
      <c r="N10" s="62" t="s">
        <v>56</v>
      </c>
      <c r="O10" s="62" t="s">
        <v>56</v>
      </c>
      <c r="P10" s="62" t="s">
        <v>56</v>
      </c>
      <c r="Q10" s="62" t="s">
        <v>56</v>
      </c>
      <c r="R10" s="62" t="s">
        <v>56</v>
      </c>
      <c r="S10" s="62" t="s">
        <v>56</v>
      </c>
      <c r="T10" s="62" t="s">
        <v>56</v>
      </c>
    </row>
    <row r="11" spans="1:20" ht="66" customHeight="1" thickTop="1" thickBot="1" x14ac:dyDescent="0.3">
      <c r="A11" s="80"/>
      <c r="B11" s="83"/>
      <c r="C11" s="109"/>
      <c r="D11" s="93"/>
      <c r="E11" s="120"/>
      <c r="F11" s="123"/>
      <c r="G11" s="126"/>
      <c r="H11" s="98"/>
      <c r="I11" s="104"/>
      <c r="J11" s="35" t="s">
        <v>51</v>
      </c>
      <c r="K11" s="38" t="str">
        <f>HLOOKUP('Contract Year 9 (Opt 2) -Detail'!K10,'Labor Categories_W_PRICES'!$B$4:$AJ$18,2,FALSE)</f>
        <v>Junior Technician (example)</v>
      </c>
      <c r="L11" s="38" t="e">
        <f>HLOOKUP('Contract Year 9 (Opt 2) -Detail'!L10,'Labor Categories_W_PRICES'!$B$4:$AJ$18,2,FALSE)</f>
        <v>#N/A</v>
      </c>
      <c r="M11" s="38" t="e">
        <f>HLOOKUP('Contract Year 9 (Opt 2) -Detail'!M10,'Labor Categories_W_PRICES'!$B$4:$AJ$18,2,FALSE)</f>
        <v>#N/A</v>
      </c>
      <c r="N11" s="38" t="e">
        <f>HLOOKUP('Contract Year 9 (Opt 2) -Detail'!N10,'Labor Categories_W_PRICES'!$B$4:$AJ$18,2,FALSE)</f>
        <v>#N/A</v>
      </c>
      <c r="O11" s="38" t="e">
        <f>HLOOKUP('Contract Year 9 (Opt 2) -Detail'!O10,'Labor Categories_W_PRICES'!$B$4:$AJ$18,2,FALSE)</f>
        <v>#N/A</v>
      </c>
      <c r="P11" s="38" t="e">
        <f>HLOOKUP('Contract Year 9 (Opt 2) -Detail'!P10,'Labor Categories_W_PRICES'!$B$4:$AJ$18,2,FALSE)</f>
        <v>#N/A</v>
      </c>
      <c r="Q11" s="38" t="e">
        <f>HLOOKUP('Contract Year 9 (Opt 2) -Detail'!Q10,'Labor Categories_W_PRICES'!$B$4:$AJ$18,2,FALSE)</f>
        <v>#N/A</v>
      </c>
      <c r="R11" s="38" t="e">
        <f>HLOOKUP('Contract Year 9 (Opt 2) -Detail'!R10,'Labor Categories_W_PRICES'!$B$4:$AJ$18,2,FALSE)</f>
        <v>#N/A</v>
      </c>
      <c r="S11" s="38" t="e">
        <f>HLOOKUP('Contract Year 9 (Opt 2) -Detail'!S10,'Labor Categories_W_PRICES'!$B$4:$AJ$18,2,FALSE)</f>
        <v>#N/A</v>
      </c>
      <c r="T11" s="38" t="e">
        <f>HLOOKUP('Contract Year 9 (Opt 2) -Detail'!T10,'Labor Categories_W_PRICES'!$B$4:$AJ$18,2,FALSE)</f>
        <v>#N/A</v>
      </c>
    </row>
    <row r="12" spans="1:20" ht="81.75" customHeight="1" thickTop="1" thickBot="1" x14ac:dyDescent="0.3">
      <c r="A12" s="81"/>
      <c r="B12" s="84"/>
      <c r="C12" s="109"/>
      <c r="D12" s="94"/>
      <c r="E12" s="121"/>
      <c r="F12" s="124"/>
      <c r="G12" s="127"/>
      <c r="H12" s="98"/>
      <c r="I12" s="105"/>
      <c r="J12" s="39" t="s">
        <v>57</v>
      </c>
      <c r="K12" s="62">
        <v>0</v>
      </c>
      <c r="L12" s="40" t="s">
        <v>172</v>
      </c>
      <c r="M12" s="40" t="s">
        <v>172</v>
      </c>
      <c r="N12" s="40" t="s">
        <v>172</v>
      </c>
      <c r="O12" s="40" t="s">
        <v>172</v>
      </c>
      <c r="P12" s="40" t="s">
        <v>172</v>
      </c>
      <c r="Q12" s="40" t="s">
        <v>172</v>
      </c>
      <c r="R12" s="40" t="s">
        <v>172</v>
      </c>
      <c r="S12" s="40" t="s">
        <v>172</v>
      </c>
      <c r="T12" s="40" t="s">
        <v>172</v>
      </c>
    </row>
    <row r="13" spans="1:20" ht="66" customHeight="1" thickTop="1" thickBot="1" x14ac:dyDescent="0.3">
      <c r="A13" s="79" t="s">
        <v>233</v>
      </c>
      <c r="B13" s="82" t="s">
        <v>259</v>
      </c>
      <c r="C13" s="109" t="s">
        <v>276</v>
      </c>
      <c r="D13" s="92" t="s">
        <v>170</v>
      </c>
      <c r="E13" s="86" t="s">
        <v>154</v>
      </c>
      <c r="F13" s="80">
        <v>1</v>
      </c>
      <c r="G13" s="106">
        <v>0</v>
      </c>
      <c r="H13" s="108">
        <f t="shared" ref="H13" si="1">F13*G13</f>
        <v>0</v>
      </c>
      <c r="I13" s="103">
        <f>SUM(K15:T15)</f>
        <v>0</v>
      </c>
      <c r="J13" s="35" t="s">
        <v>20</v>
      </c>
      <c r="K13" s="75" t="s">
        <v>7</v>
      </c>
      <c r="L13" s="75" t="s">
        <v>56</v>
      </c>
      <c r="M13" s="75" t="s">
        <v>56</v>
      </c>
      <c r="N13" s="75" t="s">
        <v>56</v>
      </c>
      <c r="O13" s="75" t="s">
        <v>56</v>
      </c>
      <c r="P13" s="75" t="s">
        <v>56</v>
      </c>
      <c r="Q13" s="75" t="s">
        <v>56</v>
      </c>
      <c r="R13" s="75" t="s">
        <v>56</v>
      </c>
      <c r="S13" s="75" t="s">
        <v>56</v>
      </c>
      <c r="T13" s="75" t="s">
        <v>56</v>
      </c>
    </row>
    <row r="14" spans="1:20" ht="66" customHeight="1" thickTop="1" thickBot="1" x14ac:dyDescent="0.3">
      <c r="A14" s="80"/>
      <c r="B14" s="83"/>
      <c r="C14" s="109"/>
      <c r="D14" s="93"/>
      <c r="E14" s="87"/>
      <c r="F14" s="80"/>
      <c r="G14" s="98"/>
      <c r="H14" s="80"/>
      <c r="I14" s="104"/>
      <c r="J14" s="35" t="s">
        <v>51</v>
      </c>
      <c r="K14" s="38" t="str">
        <f>HLOOKUP('Contract Year 9 (Opt 2) -Detail'!K13,'Labor Categories_W_PRICES'!$B$4:$AJ$18,2,FALSE)</f>
        <v>Junior Technician (example)</v>
      </c>
      <c r="L14" s="38" t="e">
        <f>HLOOKUP('Contract Year 9 (Opt 2) -Detail'!L13,'Labor Categories_W_PRICES'!$B$4:$AJ$18,2,FALSE)</f>
        <v>#N/A</v>
      </c>
      <c r="M14" s="38" t="e">
        <f>HLOOKUP('Contract Year 9 (Opt 2) -Detail'!M13,'Labor Categories_W_PRICES'!$B$4:$AJ$18,2,FALSE)</f>
        <v>#N/A</v>
      </c>
      <c r="N14" s="38" t="e">
        <f>HLOOKUP('Contract Year 9 (Opt 2) -Detail'!N13,'Labor Categories_W_PRICES'!$B$4:$AJ$18,2,FALSE)</f>
        <v>#N/A</v>
      </c>
      <c r="O14" s="38" t="e">
        <f>HLOOKUP('Contract Year 9 (Opt 2) -Detail'!O13,'Labor Categories_W_PRICES'!$B$4:$AJ$18,2,FALSE)</f>
        <v>#N/A</v>
      </c>
      <c r="P14" s="38" t="e">
        <f>HLOOKUP('Contract Year 9 (Opt 2) -Detail'!P13,'Labor Categories_W_PRICES'!$B$4:$AJ$18,2,FALSE)</f>
        <v>#N/A</v>
      </c>
      <c r="Q14" s="38" t="e">
        <f>HLOOKUP('Contract Year 9 (Opt 2) -Detail'!Q13,'Labor Categories_W_PRICES'!$B$4:$AJ$18,2,FALSE)</f>
        <v>#N/A</v>
      </c>
      <c r="R14" s="38" t="e">
        <f>HLOOKUP('Contract Year 9 (Opt 2) -Detail'!R13,'Labor Categories_W_PRICES'!$B$4:$AJ$18,2,FALSE)</f>
        <v>#N/A</v>
      </c>
      <c r="S14" s="38" t="e">
        <f>HLOOKUP('Contract Year 9 (Opt 2) -Detail'!S13,'Labor Categories_W_PRICES'!$B$4:$AJ$18,2,FALSE)</f>
        <v>#N/A</v>
      </c>
      <c r="T14" s="38" t="e">
        <f>HLOOKUP('Contract Year 9 (Opt 2) -Detail'!T13,'Labor Categories_W_PRICES'!$B$4:$AJ$18,2,FALSE)</f>
        <v>#N/A</v>
      </c>
    </row>
    <row r="15" spans="1:20" ht="66" customHeight="1" thickTop="1" thickBot="1" x14ac:dyDescent="0.3">
      <c r="A15" s="81"/>
      <c r="B15" s="84"/>
      <c r="C15" s="109"/>
      <c r="D15" s="94"/>
      <c r="E15" s="88"/>
      <c r="F15" s="81"/>
      <c r="G15" s="107"/>
      <c r="H15" s="81"/>
      <c r="I15" s="105"/>
      <c r="J15" s="39" t="s">
        <v>57</v>
      </c>
      <c r="K15" s="75">
        <v>0</v>
      </c>
      <c r="L15" s="40" t="s">
        <v>172</v>
      </c>
      <c r="M15" s="40" t="s">
        <v>172</v>
      </c>
      <c r="N15" s="40" t="s">
        <v>172</v>
      </c>
      <c r="O15" s="40" t="s">
        <v>172</v>
      </c>
      <c r="P15" s="40" t="s">
        <v>172</v>
      </c>
      <c r="Q15" s="40" t="s">
        <v>172</v>
      </c>
      <c r="R15" s="40" t="s">
        <v>172</v>
      </c>
      <c r="S15" s="40" t="s">
        <v>172</v>
      </c>
      <c r="T15" s="40" t="s">
        <v>172</v>
      </c>
    </row>
    <row r="16" spans="1:20" ht="66" customHeight="1" thickTop="1" thickBot="1" x14ac:dyDescent="0.3">
      <c r="A16" s="79" t="s">
        <v>128</v>
      </c>
      <c r="B16" s="82" t="s">
        <v>155</v>
      </c>
      <c r="C16" s="85" t="s">
        <v>242</v>
      </c>
      <c r="D16" s="89" t="s">
        <v>170</v>
      </c>
      <c r="E16" s="86" t="s">
        <v>154</v>
      </c>
      <c r="F16" s="79">
        <v>1</v>
      </c>
      <c r="G16" s="97">
        <v>0</v>
      </c>
      <c r="H16" s="99">
        <f t="shared" ref="H16" si="2">F16*G16</f>
        <v>0</v>
      </c>
      <c r="I16" s="103">
        <f t="shared" ref="I16" si="3">SUM(K18:T18)</f>
        <v>0</v>
      </c>
      <c r="J16" s="35" t="s">
        <v>20</v>
      </c>
      <c r="K16" s="62" t="s">
        <v>7</v>
      </c>
      <c r="L16" s="62" t="s">
        <v>56</v>
      </c>
      <c r="M16" s="62" t="s">
        <v>56</v>
      </c>
      <c r="N16" s="62" t="s">
        <v>56</v>
      </c>
      <c r="O16" s="62" t="s">
        <v>56</v>
      </c>
      <c r="P16" s="62" t="s">
        <v>56</v>
      </c>
      <c r="Q16" s="62" t="s">
        <v>56</v>
      </c>
      <c r="R16" s="62" t="s">
        <v>56</v>
      </c>
      <c r="S16" s="62" t="s">
        <v>56</v>
      </c>
      <c r="T16" s="62" t="s">
        <v>56</v>
      </c>
    </row>
    <row r="17" spans="1:20" ht="66" customHeight="1" thickTop="1" thickBot="1" x14ac:dyDescent="0.3">
      <c r="A17" s="80"/>
      <c r="B17" s="83"/>
      <c r="C17" s="85"/>
      <c r="D17" s="90"/>
      <c r="E17" s="87"/>
      <c r="F17" s="80"/>
      <c r="G17" s="98"/>
      <c r="H17" s="80"/>
      <c r="I17" s="104"/>
      <c r="J17" s="35" t="s">
        <v>51</v>
      </c>
      <c r="K17" s="38" t="str">
        <f>HLOOKUP('Contract Year 9 (Opt 2) -Detail'!K16,'Labor Categories_W_PRICES'!$B$4:$AJ$18,2,FALSE)</f>
        <v>Junior Technician (example)</v>
      </c>
      <c r="L17" s="38" t="e">
        <f>HLOOKUP('Contract Year 9 (Opt 2) -Detail'!L16,'Labor Categories_W_PRICES'!$B$4:$AJ$18,2,FALSE)</f>
        <v>#N/A</v>
      </c>
      <c r="M17" s="38" t="e">
        <f>HLOOKUP('Contract Year 9 (Opt 2) -Detail'!M16,'Labor Categories_W_PRICES'!$B$4:$AJ$18,2,FALSE)</f>
        <v>#N/A</v>
      </c>
      <c r="N17" s="38" t="e">
        <f>HLOOKUP('Contract Year 9 (Opt 2) -Detail'!N16,'Labor Categories_W_PRICES'!$B$4:$AJ$18,2,FALSE)</f>
        <v>#N/A</v>
      </c>
      <c r="O17" s="38" t="e">
        <f>HLOOKUP('Contract Year 9 (Opt 2) -Detail'!O16,'Labor Categories_W_PRICES'!$B$4:$AJ$18,2,FALSE)</f>
        <v>#N/A</v>
      </c>
      <c r="P17" s="38" t="e">
        <f>HLOOKUP('Contract Year 9 (Opt 2) -Detail'!P16,'Labor Categories_W_PRICES'!$B$4:$AJ$18,2,FALSE)</f>
        <v>#N/A</v>
      </c>
      <c r="Q17" s="38" t="e">
        <f>HLOOKUP('Contract Year 9 (Opt 2) -Detail'!Q16,'Labor Categories_W_PRICES'!$B$4:$AJ$18,2,FALSE)</f>
        <v>#N/A</v>
      </c>
      <c r="R17" s="38" t="e">
        <f>HLOOKUP('Contract Year 9 (Opt 2) -Detail'!R16,'Labor Categories_W_PRICES'!$B$4:$AJ$18,2,FALSE)</f>
        <v>#N/A</v>
      </c>
      <c r="S17" s="38" t="e">
        <f>HLOOKUP('Contract Year 9 (Opt 2) -Detail'!S16,'Labor Categories_W_PRICES'!$B$4:$AJ$18,2,FALSE)</f>
        <v>#N/A</v>
      </c>
      <c r="T17" s="38" t="e">
        <f>HLOOKUP('Contract Year 9 (Opt 2) -Detail'!T16,'Labor Categories_W_PRICES'!$B$4:$AJ$18,2,FALSE)</f>
        <v>#N/A</v>
      </c>
    </row>
    <row r="18" spans="1:20" ht="66" customHeight="1" thickTop="1" thickBot="1" x14ac:dyDescent="0.3">
      <c r="A18" s="81"/>
      <c r="B18" s="84"/>
      <c r="C18" s="85" t="s">
        <v>170</v>
      </c>
      <c r="D18" s="91"/>
      <c r="E18" s="88"/>
      <c r="F18" s="81"/>
      <c r="G18" s="107"/>
      <c r="H18" s="81"/>
      <c r="I18" s="105"/>
      <c r="J18" s="39" t="s">
        <v>57</v>
      </c>
      <c r="K18" s="62">
        <v>0</v>
      </c>
      <c r="L18" s="40" t="s">
        <v>172</v>
      </c>
      <c r="M18" s="40" t="s">
        <v>172</v>
      </c>
      <c r="N18" s="40" t="s">
        <v>172</v>
      </c>
      <c r="O18" s="40" t="s">
        <v>172</v>
      </c>
      <c r="P18" s="40" t="s">
        <v>172</v>
      </c>
      <c r="Q18" s="40" t="s">
        <v>172</v>
      </c>
      <c r="R18" s="40" t="s">
        <v>172</v>
      </c>
      <c r="S18" s="40" t="s">
        <v>172</v>
      </c>
      <c r="T18" s="40" t="s">
        <v>172</v>
      </c>
    </row>
    <row r="19" spans="1:20" ht="66" customHeight="1" thickTop="1" thickBot="1" x14ac:dyDescent="0.3">
      <c r="A19" s="79" t="s">
        <v>129</v>
      </c>
      <c r="B19" s="82" t="s">
        <v>156</v>
      </c>
      <c r="C19" s="85" t="s">
        <v>262</v>
      </c>
      <c r="D19" s="92" t="s">
        <v>170</v>
      </c>
      <c r="E19" s="86" t="s">
        <v>154</v>
      </c>
      <c r="F19" s="79">
        <v>1</v>
      </c>
      <c r="G19" s="97">
        <v>0</v>
      </c>
      <c r="H19" s="99">
        <f t="shared" ref="H19" si="4">F19*G19</f>
        <v>0</v>
      </c>
      <c r="I19" s="103">
        <f t="shared" ref="I19" si="5">SUM(K21:T21)</f>
        <v>0</v>
      </c>
      <c r="J19" s="35" t="s">
        <v>20</v>
      </c>
      <c r="K19" s="62" t="s">
        <v>7</v>
      </c>
      <c r="L19" s="62" t="s">
        <v>56</v>
      </c>
      <c r="M19" s="62" t="s">
        <v>56</v>
      </c>
      <c r="N19" s="62" t="s">
        <v>56</v>
      </c>
      <c r="O19" s="62" t="s">
        <v>56</v>
      </c>
      <c r="P19" s="62" t="s">
        <v>56</v>
      </c>
      <c r="Q19" s="62" t="s">
        <v>56</v>
      </c>
      <c r="R19" s="62" t="s">
        <v>56</v>
      </c>
      <c r="S19" s="62" t="s">
        <v>56</v>
      </c>
      <c r="T19" s="62" t="s">
        <v>56</v>
      </c>
    </row>
    <row r="20" spans="1:20" ht="66" customHeight="1" thickTop="1" thickBot="1" x14ac:dyDescent="0.3">
      <c r="A20" s="80"/>
      <c r="B20" s="83"/>
      <c r="C20" s="85"/>
      <c r="D20" s="93"/>
      <c r="E20" s="87"/>
      <c r="F20" s="80"/>
      <c r="G20" s="98"/>
      <c r="H20" s="80"/>
      <c r="I20" s="104"/>
      <c r="J20" s="35" t="s">
        <v>51</v>
      </c>
      <c r="K20" s="38" t="str">
        <f>HLOOKUP('Contract Year 9 (Opt 2) -Detail'!K19,'Labor Categories_W_PRICES'!$B$4:$AJ$18,2,FALSE)</f>
        <v>Junior Technician (example)</v>
      </c>
      <c r="L20" s="38" t="e">
        <f>HLOOKUP('Contract Year 9 (Opt 2) -Detail'!L19,'Labor Categories_W_PRICES'!$B$4:$AJ$18,2,FALSE)</f>
        <v>#N/A</v>
      </c>
      <c r="M20" s="38" t="e">
        <f>HLOOKUP('Contract Year 9 (Opt 2) -Detail'!M19,'Labor Categories_W_PRICES'!$B$4:$AJ$18,2,FALSE)</f>
        <v>#N/A</v>
      </c>
      <c r="N20" s="38" t="e">
        <f>HLOOKUP('Contract Year 9 (Opt 2) -Detail'!N19,'Labor Categories_W_PRICES'!$B$4:$AJ$18,2,FALSE)</f>
        <v>#N/A</v>
      </c>
      <c r="O20" s="38" t="e">
        <f>HLOOKUP('Contract Year 9 (Opt 2) -Detail'!O19,'Labor Categories_W_PRICES'!$B$4:$AJ$18,2,FALSE)</f>
        <v>#N/A</v>
      </c>
      <c r="P20" s="38" t="e">
        <f>HLOOKUP('Contract Year 9 (Opt 2) -Detail'!P19,'Labor Categories_W_PRICES'!$B$4:$AJ$18,2,FALSE)</f>
        <v>#N/A</v>
      </c>
      <c r="Q20" s="38" t="e">
        <f>HLOOKUP('Contract Year 9 (Opt 2) -Detail'!Q19,'Labor Categories_W_PRICES'!$B$4:$AJ$18,2,FALSE)</f>
        <v>#N/A</v>
      </c>
      <c r="R20" s="38" t="e">
        <f>HLOOKUP('Contract Year 9 (Opt 2) -Detail'!R19,'Labor Categories_W_PRICES'!$B$4:$AJ$18,2,FALSE)</f>
        <v>#N/A</v>
      </c>
      <c r="S20" s="38" t="e">
        <f>HLOOKUP('Contract Year 9 (Opt 2) -Detail'!S19,'Labor Categories_W_PRICES'!$B$4:$AJ$18,2,FALSE)</f>
        <v>#N/A</v>
      </c>
      <c r="T20" s="38" t="e">
        <f>HLOOKUP('Contract Year 9 (Opt 2) -Detail'!T19,'Labor Categories_W_PRICES'!$B$4:$AJ$18,2,FALSE)</f>
        <v>#N/A</v>
      </c>
    </row>
    <row r="21" spans="1:20" ht="66" customHeight="1" thickTop="1" thickBot="1" x14ac:dyDescent="0.3">
      <c r="A21" s="81"/>
      <c r="B21" s="84"/>
      <c r="C21" s="85"/>
      <c r="D21" s="94"/>
      <c r="E21" s="88"/>
      <c r="F21" s="81"/>
      <c r="G21" s="98"/>
      <c r="H21" s="81"/>
      <c r="I21" s="105"/>
      <c r="J21" s="39" t="s">
        <v>57</v>
      </c>
      <c r="K21" s="62">
        <v>0</v>
      </c>
      <c r="L21" s="40" t="s">
        <v>172</v>
      </c>
      <c r="M21" s="40" t="s">
        <v>172</v>
      </c>
      <c r="N21" s="40" t="s">
        <v>172</v>
      </c>
      <c r="O21" s="40" t="s">
        <v>172</v>
      </c>
      <c r="P21" s="40" t="s">
        <v>172</v>
      </c>
      <c r="Q21" s="40" t="s">
        <v>172</v>
      </c>
      <c r="R21" s="40" t="s">
        <v>172</v>
      </c>
      <c r="S21" s="40" t="s">
        <v>172</v>
      </c>
      <c r="T21" s="40" t="s">
        <v>172</v>
      </c>
    </row>
    <row r="22" spans="1:20" ht="66" customHeight="1" thickTop="1" thickBot="1" x14ac:dyDescent="0.3">
      <c r="A22" s="79" t="s">
        <v>130</v>
      </c>
      <c r="B22" s="82" t="s">
        <v>157</v>
      </c>
      <c r="C22" s="110" t="s">
        <v>208</v>
      </c>
      <c r="D22" s="92" t="s">
        <v>170</v>
      </c>
      <c r="E22" s="86" t="s">
        <v>154</v>
      </c>
      <c r="F22" s="79">
        <v>1</v>
      </c>
      <c r="G22" s="97">
        <v>0</v>
      </c>
      <c r="H22" s="99">
        <f t="shared" ref="H22" si="6">F22*G22</f>
        <v>0</v>
      </c>
      <c r="I22" s="103">
        <f t="shared" ref="I22" si="7">SUM(K24:T24)</f>
        <v>0</v>
      </c>
      <c r="J22" s="35" t="s">
        <v>20</v>
      </c>
      <c r="K22" s="62" t="s">
        <v>7</v>
      </c>
      <c r="L22" s="62" t="s">
        <v>7</v>
      </c>
      <c r="M22" s="62" t="s">
        <v>56</v>
      </c>
      <c r="N22" s="62" t="s">
        <v>56</v>
      </c>
      <c r="O22" s="62" t="s">
        <v>56</v>
      </c>
      <c r="P22" s="62" t="s">
        <v>56</v>
      </c>
      <c r="Q22" s="62" t="s">
        <v>56</v>
      </c>
      <c r="R22" s="62" t="s">
        <v>56</v>
      </c>
      <c r="S22" s="62" t="s">
        <v>56</v>
      </c>
      <c r="T22" s="62" t="s">
        <v>56</v>
      </c>
    </row>
    <row r="23" spans="1:20" ht="66" customHeight="1" thickTop="1" thickBot="1" x14ac:dyDescent="0.3">
      <c r="A23" s="80"/>
      <c r="B23" s="83"/>
      <c r="C23" s="111"/>
      <c r="D23" s="93"/>
      <c r="E23" s="87"/>
      <c r="F23" s="80"/>
      <c r="G23" s="98"/>
      <c r="H23" s="80"/>
      <c r="I23" s="104"/>
      <c r="J23" s="35" t="s">
        <v>51</v>
      </c>
      <c r="K23" s="38" t="str">
        <f>HLOOKUP('Contract Year 9 (Opt 2) -Detail'!K22,'Labor Categories_W_PRICES'!$B$4:$AJ$18,2,FALSE)</f>
        <v>Junior Technician (example)</v>
      </c>
      <c r="L23" s="38" t="str">
        <f>HLOOKUP('Contract Year 9 (Opt 2) -Detail'!L22,'Labor Categories_W_PRICES'!$B$4:$AJ$18,2,FALSE)</f>
        <v>Junior Technician (example)</v>
      </c>
      <c r="M23" s="38" t="e">
        <f>HLOOKUP('Contract Year 9 (Opt 2) -Detail'!M22,'Labor Categories_W_PRICES'!$B$4:$AJ$18,2,FALSE)</f>
        <v>#N/A</v>
      </c>
      <c r="N23" s="38" t="e">
        <f>HLOOKUP('Contract Year 9 (Opt 2) -Detail'!N22,'Labor Categories_W_PRICES'!$B$4:$AJ$18,2,FALSE)</f>
        <v>#N/A</v>
      </c>
      <c r="O23" s="38" t="e">
        <f>HLOOKUP('Contract Year 9 (Opt 2) -Detail'!O22,'Labor Categories_W_PRICES'!$B$4:$AJ$18,2,FALSE)</f>
        <v>#N/A</v>
      </c>
      <c r="P23" s="38" t="e">
        <f>HLOOKUP('Contract Year 9 (Opt 2) -Detail'!P22,'Labor Categories_W_PRICES'!$B$4:$AJ$18,2,FALSE)</f>
        <v>#N/A</v>
      </c>
      <c r="Q23" s="38" t="e">
        <f>HLOOKUP('Contract Year 9 (Opt 2) -Detail'!Q22,'Labor Categories_W_PRICES'!$B$4:$AJ$18,2,FALSE)</f>
        <v>#N/A</v>
      </c>
      <c r="R23" s="38" t="e">
        <f>HLOOKUP('Contract Year 9 (Opt 2) -Detail'!R22,'Labor Categories_W_PRICES'!$B$4:$AJ$18,2,FALSE)</f>
        <v>#N/A</v>
      </c>
      <c r="S23" s="38" t="e">
        <f>HLOOKUP('Contract Year 9 (Opt 2) -Detail'!S22,'Labor Categories_W_PRICES'!$B$4:$AJ$18,2,FALSE)</f>
        <v>#N/A</v>
      </c>
      <c r="T23" s="38" t="e">
        <f>HLOOKUP('Contract Year 9 (Opt 2) -Detail'!T22,'Labor Categories_W_PRICES'!$B$4:$AJ$18,2,FALSE)</f>
        <v>#N/A</v>
      </c>
    </row>
    <row r="24" spans="1:20" ht="66" customHeight="1" thickTop="1" thickBot="1" x14ac:dyDescent="0.3">
      <c r="A24" s="81"/>
      <c r="B24" s="84"/>
      <c r="C24" s="112"/>
      <c r="D24" s="94"/>
      <c r="E24" s="88"/>
      <c r="F24" s="81"/>
      <c r="G24" s="98"/>
      <c r="H24" s="81"/>
      <c r="I24" s="105"/>
      <c r="J24" s="39" t="s">
        <v>57</v>
      </c>
      <c r="K24" s="62">
        <v>0</v>
      </c>
      <c r="L24" s="40" t="s">
        <v>172</v>
      </c>
      <c r="M24" s="40" t="s">
        <v>172</v>
      </c>
      <c r="N24" s="40" t="s">
        <v>172</v>
      </c>
      <c r="O24" s="40" t="s">
        <v>172</v>
      </c>
      <c r="P24" s="40" t="s">
        <v>172</v>
      </c>
      <c r="Q24" s="40" t="s">
        <v>172</v>
      </c>
      <c r="R24" s="40" t="s">
        <v>172</v>
      </c>
      <c r="S24" s="40" t="s">
        <v>172</v>
      </c>
      <c r="T24" s="40" t="s">
        <v>172</v>
      </c>
    </row>
    <row r="25" spans="1:20" ht="66" customHeight="1" thickTop="1" thickBot="1" x14ac:dyDescent="0.3">
      <c r="A25" s="79" t="s">
        <v>131</v>
      </c>
      <c r="B25" s="82" t="s">
        <v>158</v>
      </c>
      <c r="C25" s="85" t="s">
        <v>209</v>
      </c>
      <c r="D25" s="92" t="s">
        <v>170</v>
      </c>
      <c r="E25" s="86" t="s">
        <v>154</v>
      </c>
      <c r="F25" s="79">
        <v>1</v>
      </c>
      <c r="G25" s="97">
        <v>0</v>
      </c>
      <c r="H25" s="99">
        <f t="shared" ref="H25" si="8">F25*G25</f>
        <v>0</v>
      </c>
      <c r="I25" s="103">
        <f t="shared" ref="I25" si="9">SUM(K27:T27)</f>
        <v>0</v>
      </c>
      <c r="J25" s="35" t="s">
        <v>20</v>
      </c>
      <c r="K25" s="62" t="s">
        <v>7</v>
      </c>
      <c r="L25" s="62" t="s">
        <v>56</v>
      </c>
      <c r="M25" s="62" t="s">
        <v>56</v>
      </c>
      <c r="N25" s="62" t="s">
        <v>56</v>
      </c>
      <c r="O25" s="62" t="s">
        <v>56</v>
      </c>
      <c r="P25" s="62" t="s">
        <v>56</v>
      </c>
      <c r="Q25" s="62" t="s">
        <v>56</v>
      </c>
      <c r="R25" s="62" t="s">
        <v>56</v>
      </c>
      <c r="S25" s="62" t="s">
        <v>56</v>
      </c>
      <c r="T25" s="62" t="s">
        <v>56</v>
      </c>
    </row>
    <row r="26" spans="1:20" ht="66" customHeight="1" thickTop="1" thickBot="1" x14ac:dyDescent="0.3">
      <c r="A26" s="80"/>
      <c r="B26" s="83"/>
      <c r="C26" s="85"/>
      <c r="D26" s="93"/>
      <c r="E26" s="87"/>
      <c r="F26" s="80"/>
      <c r="G26" s="98"/>
      <c r="H26" s="80"/>
      <c r="I26" s="104"/>
      <c r="J26" s="35" t="s">
        <v>51</v>
      </c>
      <c r="K26" s="38" t="str">
        <f>HLOOKUP('Contract Year 9 (Opt 2) -Detail'!K25,'Labor Categories_W_PRICES'!$B$4:$AJ$18,2,FALSE)</f>
        <v>Junior Technician (example)</v>
      </c>
      <c r="L26" s="38" t="e">
        <f>HLOOKUP('Contract Year 9 (Opt 2) -Detail'!L25,'Labor Categories_W_PRICES'!$B$4:$AJ$18,2,FALSE)</f>
        <v>#N/A</v>
      </c>
      <c r="M26" s="38" t="e">
        <f>HLOOKUP('Contract Year 9 (Opt 2) -Detail'!M25,'Labor Categories_W_PRICES'!$B$4:$AJ$18,2,FALSE)</f>
        <v>#N/A</v>
      </c>
      <c r="N26" s="38" t="e">
        <f>HLOOKUP('Contract Year 9 (Opt 2) -Detail'!N25,'Labor Categories_W_PRICES'!$B$4:$AJ$18,2,FALSE)</f>
        <v>#N/A</v>
      </c>
      <c r="O26" s="38" t="e">
        <f>HLOOKUP('Contract Year 9 (Opt 2) -Detail'!O25,'Labor Categories_W_PRICES'!$B$4:$AJ$18,2,FALSE)</f>
        <v>#N/A</v>
      </c>
      <c r="P26" s="38" t="e">
        <f>HLOOKUP('Contract Year 9 (Opt 2) -Detail'!P25,'Labor Categories_W_PRICES'!$B$4:$AJ$18,2,FALSE)</f>
        <v>#N/A</v>
      </c>
      <c r="Q26" s="38" t="e">
        <f>HLOOKUP('Contract Year 9 (Opt 2) -Detail'!Q25,'Labor Categories_W_PRICES'!$B$4:$AJ$18,2,FALSE)</f>
        <v>#N/A</v>
      </c>
      <c r="R26" s="38" t="e">
        <f>HLOOKUP('Contract Year 9 (Opt 2) -Detail'!R25,'Labor Categories_W_PRICES'!$B$4:$AJ$18,2,FALSE)</f>
        <v>#N/A</v>
      </c>
      <c r="S26" s="38" t="e">
        <f>HLOOKUP('Contract Year 9 (Opt 2) -Detail'!S25,'Labor Categories_W_PRICES'!$B$4:$AJ$18,2,FALSE)</f>
        <v>#N/A</v>
      </c>
      <c r="T26" s="38" t="e">
        <f>HLOOKUP('Contract Year 9 (Opt 2) -Detail'!T25,'Labor Categories_W_PRICES'!$B$4:$AJ$18,2,FALSE)</f>
        <v>#N/A</v>
      </c>
    </row>
    <row r="27" spans="1:20" ht="66" customHeight="1" thickTop="1" thickBot="1" x14ac:dyDescent="0.3">
      <c r="A27" s="81"/>
      <c r="B27" s="84"/>
      <c r="C27" s="85"/>
      <c r="D27" s="94"/>
      <c r="E27" s="88"/>
      <c r="F27" s="81"/>
      <c r="G27" s="98"/>
      <c r="H27" s="81"/>
      <c r="I27" s="105"/>
      <c r="J27" s="39" t="s">
        <v>57</v>
      </c>
      <c r="K27" s="62">
        <v>0</v>
      </c>
      <c r="L27" s="40" t="s">
        <v>172</v>
      </c>
      <c r="M27" s="40" t="s">
        <v>172</v>
      </c>
      <c r="N27" s="40" t="s">
        <v>172</v>
      </c>
      <c r="O27" s="40" t="s">
        <v>172</v>
      </c>
      <c r="P27" s="40" t="s">
        <v>172</v>
      </c>
      <c r="Q27" s="40" t="s">
        <v>172</v>
      </c>
      <c r="R27" s="40" t="s">
        <v>172</v>
      </c>
      <c r="S27" s="40" t="s">
        <v>172</v>
      </c>
      <c r="T27" s="40" t="s">
        <v>172</v>
      </c>
    </row>
    <row r="28" spans="1:20" ht="66" customHeight="1" thickTop="1" thickBot="1" x14ac:dyDescent="0.3">
      <c r="A28" s="79" t="s">
        <v>132</v>
      </c>
      <c r="B28" s="82" t="s">
        <v>6</v>
      </c>
      <c r="C28" s="85" t="s">
        <v>263</v>
      </c>
      <c r="D28" s="89" t="s">
        <v>170</v>
      </c>
      <c r="E28" s="86" t="s">
        <v>59</v>
      </c>
      <c r="F28" s="79">
        <v>1</v>
      </c>
      <c r="G28" s="97">
        <v>0</v>
      </c>
      <c r="H28" s="99">
        <f t="shared" ref="H28" si="10">F28*G28</f>
        <v>0</v>
      </c>
      <c r="I28" s="100">
        <v>0</v>
      </c>
      <c r="J28" s="61" t="s">
        <v>20</v>
      </c>
      <c r="K28" s="74" t="s">
        <v>7</v>
      </c>
      <c r="L28" s="74" t="s">
        <v>56</v>
      </c>
      <c r="M28" s="74" t="s">
        <v>56</v>
      </c>
      <c r="N28" s="74" t="s">
        <v>56</v>
      </c>
      <c r="O28" s="74" t="s">
        <v>56</v>
      </c>
      <c r="P28" s="74" t="s">
        <v>56</v>
      </c>
      <c r="Q28" s="74" t="s">
        <v>56</v>
      </c>
      <c r="R28" s="74" t="s">
        <v>56</v>
      </c>
      <c r="S28" s="74" t="s">
        <v>56</v>
      </c>
      <c r="T28" s="74" t="s">
        <v>56</v>
      </c>
    </row>
    <row r="29" spans="1:20" ht="66" customHeight="1" thickTop="1" thickBot="1" x14ac:dyDescent="0.3">
      <c r="A29" s="80"/>
      <c r="B29" s="83"/>
      <c r="C29" s="85"/>
      <c r="D29" s="90"/>
      <c r="E29" s="87"/>
      <c r="F29" s="80"/>
      <c r="G29" s="98"/>
      <c r="H29" s="80"/>
      <c r="I29" s="101"/>
      <c r="J29" s="61" t="s">
        <v>51</v>
      </c>
      <c r="K29" s="60" t="str">
        <f>HLOOKUP('Contract Year 9 (Opt 2) -Detail'!K28,'Labor Categories_W_PRICES'!$B$4:$AJ$18,2,FALSE)</f>
        <v>Junior Technician (example)</v>
      </c>
      <c r="L29" s="60" t="e">
        <f>HLOOKUP('Contract Year 9 (Opt 2) -Detail'!L28,'Labor Categories_W_PRICES'!$B$4:$AJ$18,2,FALSE)</f>
        <v>#N/A</v>
      </c>
      <c r="M29" s="60" t="e">
        <f>HLOOKUP('Contract Year 9 (Opt 2) -Detail'!M28,'Labor Categories_W_PRICES'!$B$4:$AJ$18,2,FALSE)</f>
        <v>#N/A</v>
      </c>
      <c r="N29" s="60" t="e">
        <f>HLOOKUP('Contract Year 9 (Opt 2) -Detail'!N28,'Labor Categories_W_PRICES'!$B$4:$AJ$18,2,FALSE)</f>
        <v>#N/A</v>
      </c>
      <c r="O29" s="60" t="e">
        <f>HLOOKUP('Contract Year 9 (Opt 2) -Detail'!O28,'Labor Categories_W_PRICES'!$B$4:$AJ$18,2,FALSE)</f>
        <v>#N/A</v>
      </c>
      <c r="P29" s="60" t="e">
        <f>HLOOKUP('Contract Year 9 (Opt 2) -Detail'!P28,'Labor Categories_W_PRICES'!$B$4:$AJ$18,2,FALSE)</f>
        <v>#N/A</v>
      </c>
      <c r="Q29" s="60" t="e">
        <f>HLOOKUP('Contract Year 9 (Opt 2) -Detail'!Q28,'Labor Categories_W_PRICES'!$B$4:$AJ$18,2,FALSE)</f>
        <v>#N/A</v>
      </c>
      <c r="R29" s="60" t="e">
        <f>HLOOKUP('Contract Year 9 (Opt 2) -Detail'!R28,'Labor Categories_W_PRICES'!$B$4:$AJ$18,2,FALSE)</f>
        <v>#N/A</v>
      </c>
      <c r="S29" s="60" t="e">
        <f>HLOOKUP('Contract Year 9 (Opt 2) -Detail'!S28,'Labor Categories_W_PRICES'!$B$4:$AJ$18,2,FALSE)</f>
        <v>#N/A</v>
      </c>
      <c r="T29" s="60" t="e">
        <f>HLOOKUP('Contract Year 9 (Opt 2) -Detail'!T28,'Labor Categories_W_PRICES'!$B$4:$AJ$18,2,FALSE)</f>
        <v>#N/A</v>
      </c>
    </row>
    <row r="30" spans="1:20" ht="90.75" customHeight="1" thickTop="1" thickBot="1" x14ac:dyDescent="0.3">
      <c r="A30" s="81"/>
      <c r="B30" s="84"/>
      <c r="C30" s="85"/>
      <c r="D30" s="91"/>
      <c r="E30" s="88"/>
      <c r="F30" s="81"/>
      <c r="G30" s="98"/>
      <c r="H30" s="81"/>
      <c r="I30" s="102">
        <f>SUM(K30:T30)</f>
        <v>1</v>
      </c>
      <c r="J30" s="61" t="s">
        <v>57</v>
      </c>
      <c r="K30" s="60">
        <v>1</v>
      </c>
      <c r="L30" s="60" t="s">
        <v>172</v>
      </c>
      <c r="M30" s="60" t="s">
        <v>172</v>
      </c>
      <c r="N30" s="60" t="s">
        <v>172</v>
      </c>
      <c r="O30" s="60" t="s">
        <v>172</v>
      </c>
      <c r="P30" s="60" t="s">
        <v>172</v>
      </c>
      <c r="Q30" s="60" t="s">
        <v>172</v>
      </c>
      <c r="R30" s="60" t="s">
        <v>172</v>
      </c>
      <c r="S30" s="60" t="s">
        <v>172</v>
      </c>
      <c r="T30" s="60" t="s">
        <v>172</v>
      </c>
    </row>
    <row r="31" spans="1:20" ht="66" customHeight="1" thickTop="1" thickBot="1" x14ac:dyDescent="0.3">
      <c r="A31" s="79" t="s">
        <v>234</v>
      </c>
      <c r="B31" s="82" t="s">
        <v>159</v>
      </c>
      <c r="C31" s="85" t="s">
        <v>264</v>
      </c>
      <c r="D31" s="92" t="s">
        <v>170</v>
      </c>
      <c r="E31" s="86" t="s">
        <v>154</v>
      </c>
      <c r="F31" s="79">
        <v>1</v>
      </c>
      <c r="G31" s="97">
        <v>0</v>
      </c>
      <c r="H31" s="99">
        <f t="shared" ref="H31" si="11">F31*G31</f>
        <v>0</v>
      </c>
      <c r="I31" s="100">
        <v>0</v>
      </c>
      <c r="J31" s="61" t="s">
        <v>20</v>
      </c>
      <c r="K31" s="60" t="s">
        <v>7</v>
      </c>
      <c r="L31" s="60" t="s">
        <v>56</v>
      </c>
      <c r="M31" s="60" t="s">
        <v>56</v>
      </c>
      <c r="N31" s="60" t="s">
        <v>56</v>
      </c>
      <c r="O31" s="60" t="s">
        <v>56</v>
      </c>
      <c r="P31" s="60" t="s">
        <v>56</v>
      </c>
      <c r="Q31" s="60" t="s">
        <v>56</v>
      </c>
      <c r="R31" s="60" t="s">
        <v>56</v>
      </c>
      <c r="S31" s="60" t="s">
        <v>56</v>
      </c>
      <c r="T31" s="60" t="s">
        <v>56</v>
      </c>
    </row>
    <row r="32" spans="1:20" ht="66" customHeight="1" thickTop="1" thickBot="1" x14ac:dyDescent="0.3">
      <c r="A32" s="80"/>
      <c r="B32" s="83"/>
      <c r="C32" s="85"/>
      <c r="D32" s="93"/>
      <c r="E32" s="87"/>
      <c r="F32" s="80"/>
      <c r="G32" s="98"/>
      <c r="H32" s="80"/>
      <c r="I32" s="101"/>
      <c r="J32" s="61" t="s">
        <v>51</v>
      </c>
      <c r="K32" s="60" t="str">
        <f>HLOOKUP('Contract Year 9 (Opt 2) -Detail'!K31,'Labor Categories_W_PRICES'!$B$4:$AJ$18,2,FALSE)</f>
        <v>Junior Technician (example)</v>
      </c>
      <c r="L32" s="60" t="e">
        <f>HLOOKUP('Contract Year 9 (Opt 2) -Detail'!L31,'Labor Categories_W_PRICES'!$B$4:$AJ$18,2,FALSE)</f>
        <v>#N/A</v>
      </c>
      <c r="M32" s="60" t="e">
        <f>HLOOKUP('Contract Year 9 (Opt 2) -Detail'!M31,'Labor Categories_W_PRICES'!$B$4:$AJ$18,2,FALSE)</f>
        <v>#N/A</v>
      </c>
      <c r="N32" s="60" t="e">
        <f>HLOOKUP('Contract Year 9 (Opt 2) -Detail'!N31,'Labor Categories_W_PRICES'!$B$4:$AJ$18,2,FALSE)</f>
        <v>#N/A</v>
      </c>
      <c r="O32" s="60" t="e">
        <f>HLOOKUP('Contract Year 9 (Opt 2) -Detail'!O31,'Labor Categories_W_PRICES'!$B$4:$AJ$18,2,FALSE)</f>
        <v>#N/A</v>
      </c>
      <c r="P32" s="60" t="e">
        <f>HLOOKUP('Contract Year 9 (Opt 2) -Detail'!P31,'Labor Categories_W_PRICES'!$B$4:$AJ$18,2,FALSE)</f>
        <v>#N/A</v>
      </c>
      <c r="Q32" s="60" t="e">
        <f>HLOOKUP('Contract Year 9 (Opt 2) -Detail'!Q31,'Labor Categories_W_PRICES'!$B$4:$AJ$18,2,FALSE)</f>
        <v>#N/A</v>
      </c>
      <c r="R32" s="60" t="e">
        <f>HLOOKUP('Contract Year 9 (Opt 2) -Detail'!R31,'Labor Categories_W_PRICES'!$B$4:$AJ$18,2,FALSE)</f>
        <v>#N/A</v>
      </c>
      <c r="S32" s="60" t="e">
        <f>HLOOKUP('Contract Year 9 (Opt 2) -Detail'!S31,'Labor Categories_W_PRICES'!$B$4:$AJ$18,2,FALSE)</f>
        <v>#N/A</v>
      </c>
      <c r="T32" s="60" t="e">
        <f>HLOOKUP('Contract Year 9 (Opt 2) -Detail'!T31,'Labor Categories_W_PRICES'!$B$4:$AJ$18,2,FALSE)</f>
        <v>#N/A</v>
      </c>
    </row>
    <row r="33" spans="1:20" ht="110.25" customHeight="1" thickTop="1" thickBot="1" x14ac:dyDescent="0.3">
      <c r="A33" s="81"/>
      <c r="B33" s="84"/>
      <c r="C33" s="85"/>
      <c r="D33" s="94"/>
      <c r="E33" s="88"/>
      <c r="F33" s="81"/>
      <c r="G33" s="107"/>
      <c r="H33" s="81"/>
      <c r="I33" s="102"/>
      <c r="J33" s="61" t="s">
        <v>57</v>
      </c>
      <c r="K33" s="60">
        <v>1</v>
      </c>
      <c r="L33" s="60" t="s">
        <v>172</v>
      </c>
      <c r="M33" s="60" t="s">
        <v>172</v>
      </c>
      <c r="N33" s="60" t="s">
        <v>172</v>
      </c>
      <c r="O33" s="60" t="s">
        <v>172</v>
      </c>
      <c r="P33" s="60" t="s">
        <v>172</v>
      </c>
      <c r="Q33" s="60" t="s">
        <v>172</v>
      </c>
      <c r="R33" s="60" t="s">
        <v>172</v>
      </c>
      <c r="S33" s="60" t="s">
        <v>172</v>
      </c>
      <c r="T33" s="60" t="s">
        <v>172</v>
      </c>
    </row>
    <row r="34" spans="1:20" ht="66" customHeight="1" thickTop="1" thickBot="1" x14ac:dyDescent="0.3">
      <c r="A34" s="79" t="s">
        <v>133</v>
      </c>
      <c r="B34" s="82" t="s">
        <v>166</v>
      </c>
      <c r="C34" s="85" t="s">
        <v>243</v>
      </c>
      <c r="D34" s="137" t="s">
        <v>260</v>
      </c>
      <c r="E34" s="86" t="s">
        <v>154</v>
      </c>
      <c r="F34" s="140">
        <v>0</v>
      </c>
      <c r="G34" s="149">
        <v>0</v>
      </c>
      <c r="H34" s="145">
        <f t="shared" ref="H34" si="12">F34*G34</f>
        <v>0</v>
      </c>
      <c r="I34" s="100">
        <v>0</v>
      </c>
      <c r="J34" s="61" t="s">
        <v>20</v>
      </c>
      <c r="K34" s="60" t="s">
        <v>7</v>
      </c>
      <c r="L34" s="60" t="s">
        <v>56</v>
      </c>
      <c r="M34" s="60" t="s">
        <v>56</v>
      </c>
      <c r="N34" s="60" t="s">
        <v>56</v>
      </c>
      <c r="O34" s="60" t="s">
        <v>56</v>
      </c>
      <c r="P34" s="60" t="s">
        <v>56</v>
      </c>
      <c r="Q34" s="60" t="s">
        <v>56</v>
      </c>
      <c r="R34" s="60" t="s">
        <v>56</v>
      </c>
      <c r="S34" s="60" t="s">
        <v>56</v>
      </c>
      <c r="T34" s="60" t="s">
        <v>56</v>
      </c>
    </row>
    <row r="35" spans="1:20" ht="66" customHeight="1" thickTop="1" thickBot="1" x14ac:dyDescent="0.3">
      <c r="A35" s="80"/>
      <c r="B35" s="83"/>
      <c r="C35" s="85"/>
      <c r="D35" s="138"/>
      <c r="E35" s="87"/>
      <c r="F35" s="141"/>
      <c r="G35" s="150"/>
      <c r="H35" s="146"/>
      <c r="I35" s="101"/>
      <c r="J35" s="61" t="s">
        <v>51</v>
      </c>
      <c r="K35" s="60" t="str">
        <f>HLOOKUP('Contract Year 9 (Opt 2) -Detail'!K34,'Labor Categories_W_PRICES'!$B$4:$AJ$18,2,FALSE)</f>
        <v>Junior Technician (example)</v>
      </c>
      <c r="L35" s="60" t="e">
        <f>HLOOKUP('Contract Year 9 (Opt 2) -Detail'!L34,'Labor Categories_W_PRICES'!$B$4:$AJ$18,2,FALSE)</f>
        <v>#N/A</v>
      </c>
      <c r="M35" s="60" t="e">
        <f>HLOOKUP('Contract Year 9 (Opt 2) -Detail'!M34,'Labor Categories_W_PRICES'!$B$4:$AJ$18,2,FALSE)</f>
        <v>#N/A</v>
      </c>
      <c r="N35" s="60" t="e">
        <f>HLOOKUP('Contract Year 9 (Opt 2) -Detail'!N34,'Labor Categories_W_PRICES'!$B$4:$AJ$18,2,FALSE)</f>
        <v>#N/A</v>
      </c>
      <c r="O35" s="60" t="e">
        <f>HLOOKUP('Contract Year 9 (Opt 2) -Detail'!O34,'Labor Categories_W_PRICES'!$B$4:$AJ$18,2,FALSE)</f>
        <v>#N/A</v>
      </c>
      <c r="P35" s="60" t="e">
        <f>HLOOKUP('Contract Year 9 (Opt 2) -Detail'!P34,'Labor Categories_W_PRICES'!$B$4:$AJ$18,2,FALSE)</f>
        <v>#N/A</v>
      </c>
      <c r="Q35" s="60" t="e">
        <f>HLOOKUP('Contract Year 9 (Opt 2) -Detail'!Q34,'Labor Categories_W_PRICES'!$B$4:$AJ$18,2,FALSE)</f>
        <v>#N/A</v>
      </c>
      <c r="R35" s="60" t="e">
        <f>HLOOKUP('Contract Year 9 (Opt 2) -Detail'!R34,'Labor Categories_W_PRICES'!$B$4:$AJ$18,2,FALSE)</f>
        <v>#N/A</v>
      </c>
      <c r="S35" s="60" t="e">
        <f>HLOOKUP('Contract Year 9 (Opt 2) -Detail'!S34,'Labor Categories_W_PRICES'!$B$4:$AJ$18,2,FALSE)</f>
        <v>#N/A</v>
      </c>
      <c r="T35" s="60" t="e">
        <f>HLOOKUP('Contract Year 9 (Opt 2) -Detail'!T34,'Labor Categories_W_PRICES'!$B$4:$AJ$18,2,FALSE)</f>
        <v>#N/A</v>
      </c>
    </row>
    <row r="36" spans="1:20" ht="66" customHeight="1" thickTop="1" thickBot="1" x14ac:dyDescent="0.3">
      <c r="A36" s="81"/>
      <c r="B36" s="84"/>
      <c r="C36" s="85"/>
      <c r="D36" s="139"/>
      <c r="E36" s="88"/>
      <c r="F36" s="141"/>
      <c r="G36" s="150"/>
      <c r="H36" s="147"/>
      <c r="I36" s="102">
        <f>SUM(K36:T36)</f>
        <v>1</v>
      </c>
      <c r="J36" s="61" t="s">
        <v>57</v>
      </c>
      <c r="K36" s="73">
        <v>1</v>
      </c>
      <c r="L36" s="73" t="s">
        <v>172</v>
      </c>
      <c r="M36" s="73" t="s">
        <v>172</v>
      </c>
      <c r="N36" s="73" t="s">
        <v>172</v>
      </c>
      <c r="O36" s="73" t="s">
        <v>172</v>
      </c>
      <c r="P36" s="73" t="s">
        <v>172</v>
      </c>
      <c r="Q36" s="73" t="s">
        <v>172</v>
      </c>
      <c r="R36" s="73" t="s">
        <v>172</v>
      </c>
      <c r="S36" s="73" t="s">
        <v>172</v>
      </c>
      <c r="T36" s="73" t="s">
        <v>172</v>
      </c>
    </row>
    <row r="37" spans="1:20" ht="66" customHeight="1" thickTop="1" thickBot="1" x14ac:dyDescent="0.3">
      <c r="A37" s="79" t="s">
        <v>196</v>
      </c>
      <c r="B37" s="82" t="s">
        <v>160</v>
      </c>
      <c r="C37" s="110" t="s">
        <v>279</v>
      </c>
      <c r="D37" s="92" t="s">
        <v>170</v>
      </c>
      <c r="E37" s="119" t="s">
        <v>154</v>
      </c>
      <c r="F37" s="79">
        <v>1</v>
      </c>
      <c r="G37" s="153">
        <v>0</v>
      </c>
      <c r="H37" s="97">
        <f t="shared" ref="H37" si="13">F37*G37</f>
        <v>0</v>
      </c>
      <c r="I37" s="103">
        <f t="shared" ref="I37" si="14">SUM(K39:T39)</f>
        <v>0</v>
      </c>
      <c r="J37" s="35" t="s">
        <v>20</v>
      </c>
      <c r="K37" s="62" t="s">
        <v>7</v>
      </c>
      <c r="L37" s="62" t="s">
        <v>56</v>
      </c>
      <c r="M37" s="62" t="s">
        <v>56</v>
      </c>
      <c r="N37" s="62" t="s">
        <v>56</v>
      </c>
      <c r="O37" s="62" t="s">
        <v>56</v>
      </c>
      <c r="P37" s="62" t="s">
        <v>56</v>
      </c>
      <c r="Q37" s="62" t="s">
        <v>56</v>
      </c>
      <c r="R37" s="62" t="s">
        <v>56</v>
      </c>
      <c r="S37" s="62" t="s">
        <v>56</v>
      </c>
      <c r="T37" s="62" t="s">
        <v>56</v>
      </c>
    </row>
    <row r="38" spans="1:20" ht="66" customHeight="1" thickTop="1" thickBot="1" x14ac:dyDescent="0.3">
      <c r="A38" s="80"/>
      <c r="B38" s="83"/>
      <c r="C38" s="111"/>
      <c r="D38" s="93"/>
      <c r="E38" s="120"/>
      <c r="F38" s="80"/>
      <c r="G38" s="154"/>
      <c r="H38" s="98"/>
      <c r="I38" s="104"/>
      <c r="J38" s="35" t="s">
        <v>51</v>
      </c>
      <c r="K38" s="38" t="str">
        <f>HLOOKUP('Contract Year 9 (Opt 2) -Detail'!K37,'Labor Categories_W_PRICES'!$B$4:$AJ$18,2,FALSE)</f>
        <v>Junior Technician (example)</v>
      </c>
      <c r="L38" s="38" t="e">
        <f>HLOOKUP('Contract Year 9 (Opt 2) -Detail'!L37,'Labor Categories_W_PRICES'!$B$4:$AJ$18,2,FALSE)</f>
        <v>#N/A</v>
      </c>
      <c r="M38" s="38" t="e">
        <f>HLOOKUP('Contract Year 9 (Opt 2) -Detail'!M37,'Labor Categories_W_PRICES'!$B$4:$AJ$18,2,FALSE)</f>
        <v>#N/A</v>
      </c>
      <c r="N38" s="38" t="e">
        <f>HLOOKUP('Contract Year 9 (Opt 2) -Detail'!N37,'Labor Categories_W_PRICES'!$B$4:$AJ$18,2,FALSE)</f>
        <v>#N/A</v>
      </c>
      <c r="O38" s="38" t="e">
        <f>HLOOKUP('Contract Year 9 (Opt 2) -Detail'!O37,'Labor Categories_W_PRICES'!$B$4:$AJ$18,2,FALSE)</f>
        <v>#N/A</v>
      </c>
      <c r="P38" s="38" t="e">
        <f>HLOOKUP('Contract Year 9 (Opt 2) -Detail'!P37,'Labor Categories_W_PRICES'!$B$4:$AJ$18,2,FALSE)</f>
        <v>#N/A</v>
      </c>
      <c r="Q38" s="38" t="e">
        <f>HLOOKUP('Contract Year 9 (Opt 2) -Detail'!Q37,'Labor Categories_W_PRICES'!$B$4:$AJ$18,2,FALSE)</f>
        <v>#N/A</v>
      </c>
      <c r="R38" s="38" t="e">
        <f>HLOOKUP('Contract Year 9 (Opt 2) -Detail'!R37,'Labor Categories_W_PRICES'!$B$4:$AJ$18,2,FALSE)</f>
        <v>#N/A</v>
      </c>
      <c r="S38" s="38" t="e">
        <f>HLOOKUP('Contract Year 9 (Opt 2) -Detail'!S37,'Labor Categories_W_PRICES'!$B$4:$AJ$18,2,FALSE)</f>
        <v>#N/A</v>
      </c>
      <c r="T38" s="38" t="e">
        <f>HLOOKUP('Contract Year 9 (Opt 2) -Detail'!T37,'Labor Categories_W_PRICES'!$B$4:$AJ$18,2,FALSE)</f>
        <v>#N/A</v>
      </c>
    </row>
    <row r="39" spans="1:20" ht="96.75" customHeight="1" thickTop="1" thickBot="1" x14ac:dyDescent="0.3">
      <c r="A39" s="81"/>
      <c r="B39" s="84"/>
      <c r="C39" s="112"/>
      <c r="D39" s="94"/>
      <c r="E39" s="121"/>
      <c r="F39" s="81"/>
      <c r="G39" s="155"/>
      <c r="H39" s="98"/>
      <c r="I39" s="105"/>
      <c r="J39" s="39" t="s">
        <v>57</v>
      </c>
      <c r="K39" s="62">
        <v>0</v>
      </c>
      <c r="L39" s="40" t="s">
        <v>172</v>
      </c>
      <c r="M39" s="40" t="s">
        <v>172</v>
      </c>
      <c r="N39" s="40" t="s">
        <v>172</v>
      </c>
      <c r="O39" s="40" t="s">
        <v>172</v>
      </c>
      <c r="P39" s="40" t="s">
        <v>172</v>
      </c>
      <c r="Q39" s="40" t="s">
        <v>172</v>
      </c>
      <c r="R39" s="40" t="s">
        <v>172</v>
      </c>
      <c r="S39" s="40" t="s">
        <v>172</v>
      </c>
      <c r="T39" s="40" t="s">
        <v>172</v>
      </c>
    </row>
    <row r="40" spans="1:20" ht="66" customHeight="1" thickTop="1" thickBot="1" x14ac:dyDescent="0.3">
      <c r="A40" s="79" t="s">
        <v>235</v>
      </c>
      <c r="B40" s="82" t="s">
        <v>161</v>
      </c>
      <c r="C40" s="85" t="s">
        <v>277</v>
      </c>
      <c r="D40" s="89" t="s">
        <v>170</v>
      </c>
      <c r="E40" s="86" t="s">
        <v>154</v>
      </c>
      <c r="F40" s="80">
        <v>1</v>
      </c>
      <c r="G40" s="97">
        <v>0</v>
      </c>
      <c r="H40" s="108">
        <f t="shared" ref="H40" si="15">F40*G40</f>
        <v>0</v>
      </c>
      <c r="I40" s="134">
        <f t="shared" ref="I40" si="16">SUM(K42:T42)</f>
        <v>0</v>
      </c>
      <c r="J40" s="35" t="s">
        <v>20</v>
      </c>
      <c r="K40" s="76" t="s">
        <v>7</v>
      </c>
      <c r="L40" s="76" t="s">
        <v>56</v>
      </c>
      <c r="M40" s="76" t="s">
        <v>56</v>
      </c>
      <c r="N40" s="76" t="s">
        <v>56</v>
      </c>
      <c r="O40" s="76" t="s">
        <v>56</v>
      </c>
      <c r="P40" s="76" t="s">
        <v>56</v>
      </c>
      <c r="Q40" s="76" t="s">
        <v>56</v>
      </c>
      <c r="R40" s="76" t="s">
        <v>56</v>
      </c>
      <c r="S40" s="76" t="s">
        <v>56</v>
      </c>
      <c r="T40" s="76" t="s">
        <v>56</v>
      </c>
    </row>
    <row r="41" spans="1:20" ht="66" customHeight="1" thickTop="1" thickBot="1" x14ac:dyDescent="0.3">
      <c r="A41" s="80"/>
      <c r="B41" s="83"/>
      <c r="C41" s="85"/>
      <c r="D41" s="90"/>
      <c r="E41" s="87"/>
      <c r="F41" s="80"/>
      <c r="G41" s="98"/>
      <c r="H41" s="80"/>
      <c r="I41" s="135"/>
      <c r="J41" s="35" t="s">
        <v>51</v>
      </c>
      <c r="K41" s="38" t="str">
        <f>HLOOKUP('Contract Year 9 (Opt 2) -Detail'!K40,'Labor Categories_W_PRICES'!$B$4:$AJ$18,2,FALSE)</f>
        <v>Junior Technician (example)</v>
      </c>
      <c r="L41" s="38" t="e">
        <f>HLOOKUP('Contract Year 9 (Opt 2) -Detail'!L40,'Labor Categories_W_PRICES'!$B$4:$AJ$18,2,FALSE)</f>
        <v>#N/A</v>
      </c>
      <c r="M41" s="38" t="e">
        <f>HLOOKUP('Contract Year 9 (Opt 2) -Detail'!M40,'Labor Categories_W_PRICES'!$B$4:$AJ$18,2,FALSE)</f>
        <v>#N/A</v>
      </c>
      <c r="N41" s="38" t="e">
        <f>HLOOKUP('Contract Year 9 (Opt 2) -Detail'!N40,'Labor Categories_W_PRICES'!$B$4:$AJ$18,2,FALSE)</f>
        <v>#N/A</v>
      </c>
      <c r="O41" s="38" t="e">
        <f>HLOOKUP('Contract Year 9 (Opt 2) -Detail'!O40,'Labor Categories_W_PRICES'!$B$4:$AJ$18,2,FALSE)</f>
        <v>#N/A</v>
      </c>
      <c r="P41" s="38" t="e">
        <f>HLOOKUP('Contract Year 9 (Opt 2) -Detail'!P40,'Labor Categories_W_PRICES'!$B$4:$AJ$18,2,FALSE)</f>
        <v>#N/A</v>
      </c>
      <c r="Q41" s="38" t="e">
        <f>HLOOKUP('Contract Year 9 (Opt 2) -Detail'!Q40,'Labor Categories_W_PRICES'!$B$4:$AJ$18,2,FALSE)</f>
        <v>#N/A</v>
      </c>
      <c r="R41" s="38" t="e">
        <f>HLOOKUP('Contract Year 9 (Opt 2) -Detail'!R40,'Labor Categories_W_PRICES'!$B$4:$AJ$18,2,FALSE)</f>
        <v>#N/A</v>
      </c>
      <c r="S41" s="38" t="e">
        <f>HLOOKUP('Contract Year 9 (Opt 2) -Detail'!S40,'Labor Categories_W_PRICES'!$B$4:$AJ$18,2,FALSE)</f>
        <v>#N/A</v>
      </c>
      <c r="T41" s="38" t="e">
        <f>HLOOKUP('Contract Year 9 (Opt 2) -Detail'!T40,'Labor Categories_W_PRICES'!$B$4:$AJ$18,2,FALSE)</f>
        <v>#N/A</v>
      </c>
    </row>
    <row r="42" spans="1:20" ht="66" customHeight="1" thickTop="1" thickBot="1" x14ac:dyDescent="0.3">
      <c r="A42" s="81"/>
      <c r="B42" s="84"/>
      <c r="C42" s="85" t="s">
        <v>170</v>
      </c>
      <c r="D42" s="91" t="s">
        <v>170</v>
      </c>
      <c r="E42" s="88"/>
      <c r="F42" s="81"/>
      <c r="G42" s="107"/>
      <c r="H42" s="81"/>
      <c r="I42" s="136"/>
      <c r="J42" s="39" t="s">
        <v>57</v>
      </c>
      <c r="K42" s="76">
        <v>0</v>
      </c>
      <c r="L42" s="40" t="s">
        <v>172</v>
      </c>
      <c r="M42" s="40" t="s">
        <v>172</v>
      </c>
      <c r="N42" s="40" t="s">
        <v>172</v>
      </c>
      <c r="O42" s="40" t="s">
        <v>172</v>
      </c>
      <c r="P42" s="40" t="s">
        <v>172</v>
      </c>
      <c r="Q42" s="40" t="s">
        <v>172</v>
      </c>
      <c r="R42" s="40" t="s">
        <v>172</v>
      </c>
      <c r="S42" s="40" t="s">
        <v>172</v>
      </c>
      <c r="T42" s="40" t="s">
        <v>172</v>
      </c>
    </row>
    <row r="43" spans="1:20" ht="18.75" thickBot="1" x14ac:dyDescent="0.3">
      <c r="A43" s="41"/>
      <c r="B43" s="42"/>
      <c r="C43" s="43"/>
      <c r="D43" s="43"/>
      <c r="E43" s="42"/>
      <c r="F43" s="42"/>
      <c r="G43" s="42"/>
      <c r="H43" s="42"/>
      <c r="I43" s="44"/>
      <c r="J43" s="45"/>
      <c r="K43" s="46"/>
      <c r="L43" s="47"/>
      <c r="M43" s="47"/>
      <c r="N43" s="47"/>
      <c r="O43" s="47"/>
      <c r="P43" s="47"/>
      <c r="Q43" s="47"/>
      <c r="R43" s="47"/>
      <c r="S43" s="47"/>
      <c r="T43" s="47"/>
    </row>
    <row r="44" spans="1:20" ht="33" customHeight="1" thickBot="1" x14ac:dyDescent="0.3">
      <c r="A44" s="48" t="s">
        <v>253</v>
      </c>
      <c r="B44" s="49" t="s">
        <v>254</v>
      </c>
      <c r="C44" s="50"/>
      <c r="D44" s="50"/>
      <c r="E44" s="49"/>
      <c r="F44" s="49"/>
      <c r="G44" s="49"/>
      <c r="H44" s="51">
        <f>SUM(H4:H42)</f>
        <v>0</v>
      </c>
      <c r="I44" s="52"/>
      <c r="K44" s="53"/>
      <c r="L44" s="54"/>
      <c r="M44" s="54"/>
      <c r="N44" s="54"/>
      <c r="O44" s="54"/>
      <c r="P44" s="54"/>
      <c r="Q44" s="54"/>
      <c r="R44" s="54"/>
      <c r="S44" s="54"/>
      <c r="T44" s="55"/>
    </row>
  </sheetData>
  <mergeCells count="127">
    <mergeCell ref="I40:I42"/>
    <mergeCell ref="H37:H39"/>
    <mergeCell ref="I37:I39"/>
    <mergeCell ref="A40:A42"/>
    <mergeCell ref="B40:B42"/>
    <mergeCell ref="C40:C42"/>
    <mergeCell ref="D40:D42"/>
    <mergeCell ref="E40:E42"/>
    <mergeCell ref="F40:F42"/>
    <mergeCell ref="G40:G42"/>
    <mergeCell ref="H40:H42"/>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A31:A33"/>
    <mergeCell ref="B31:B33"/>
    <mergeCell ref="C31:C33"/>
    <mergeCell ref="D31:D33"/>
    <mergeCell ref="E31:E33"/>
    <mergeCell ref="F31:F33"/>
    <mergeCell ref="G31:G33"/>
    <mergeCell ref="H31:H33"/>
    <mergeCell ref="I31:I33"/>
    <mergeCell ref="A28:A30"/>
    <mergeCell ref="B28:B30"/>
    <mergeCell ref="C28:C30"/>
    <mergeCell ref="D28:D30"/>
    <mergeCell ref="E28:E30"/>
    <mergeCell ref="F28:F30"/>
    <mergeCell ref="G28:G30"/>
    <mergeCell ref="H28:H30"/>
    <mergeCell ref="I28:I30"/>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7:A9"/>
    <mergeCell ref="B7:B9"/>
    <mergeCell ref="C7:C9"/>
    <mergeCell ref="D7:D9"/>
    <mergeCell ref="E7:E9"/>
    <mergeCell ref="F7:F9"/>
    <mergeCell ref="G7:G9"/>
    <mergeCell ref="H7:H9"/>
    <mergeCell ref="I7:I9"/>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zoomScale="70" zoomScaleNormal="70" workbookViewId="0">
      <selection activeCell="B40" sqref="B40:B42"/>
    </sheetView>
  </sheetViews>
  <sheetFormatPr defaultColWidth="8.88671875" defaultRowHeight="18" x14ac:dyDescent="0.25"/>
  <cols>
    <col min="1" max="1" width="12.21875" style="56" customWidth="1"/>
    <col min="2" max="2" width="27.6640625" style="56" customWidth="1"/>
    <col min="3" max="3" width="67" style="31" customWidth="1"/>
    <col min="4" max="4" width="58.88671875" style="31" customWidth="1"/>
    <col min="5" max="6" width="12.77734375" style="56" customWidth="1"/>
    <col min="7" max="7" width="18.88671875" style="56" customWidth="1"/>
    <col min="8" max="8" width="22.33203125" style="56" customWidth="1"/>
    <col min="9" max="9" width="17" style="57"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3" t="s">
        <v>257</v>
      </c>
      <c r="B1" s="114"/>
      <c r="C1" s="114"/>
      <c r="D1" s="114"/>
      <c r="E1" s="114"/>
      <c r="F1" s="114"/>
      <c r="G1" s="114"/>
      <c r="H1" s="114"/>
      <c r="I1" s="28"/>
      <c r="J1" s="29"/>
      <c r="K1" s="29" t="s">
        <v>258</v>
      </c>
      <c r="L1" s="29"/>
      <c r="M1" s="29"/>
      <c r="N1" s="29"/>
      <c r="O1" s="29"/>
      <c r="P1" s="29"/>
      <c r="Q1" s="29"/>
      <c r="R1" s="29"/>
      <c r="S1" s="29"/>
      <c r="T1" s="30"/>
    </row>
    <row r="2" spans="1:20" ht="15.75" customHeight="1" x14ac:dyDescent="0.25">
      <c r="A2" s="115" t="s">
        <v>0</v>
      </c>
      <c r="B2" s="115" t="s">
        <v>1</v>
      </c>
      <c r="C2" s="115" t="s">
        <v>168</v>
      </c>
      <c r="D2" s="63"/>
      <c r="E2" s="115" t="s">
        <v>17</v>
      </c>
      <c r="F2" s="115" t="s">
        <v>5</v>
      </c>
      <c r="G2" s="115" t="s">
        <v>167</v>
      </c>
      <c r="H2" s="115" t="str">
        <f>CONCATENATE("Total Service or Product Price (Contract Year ",RIGHT(A4,LEN(A4)-FIND("-",A4)),")")</f>
        <v>Total Service or Product Price (Contract Year 10)</v>
      </c>
      <c r="I2" s="95" t="s">
        <v>63</v>
      </c>
      <c r="J2" s="95" t="s">
        <v>60</v>
      </c>
      <c r="K2" s="32"/>
      <c r="L2" s="33"/>
      <c r="M2" s="33"/>
      <c r="N2" s="33"/>
      <c r="O2" s="33"/>
      <c r="P2" s="33"/>
      <c r="Q2" s="33"/>
      <c r="R2" s="33"/>
      <c r="S2" s="33"/>
      <c r="T2" s="34"/>
    </row>
    <row r="3" spans="1:20" ht="60.75" customHeight="1" thickBot="1" x14ac:dyDescent="0.3">
      <c r="A3" s="116"/>
      <c r="B3" s="116"/>
      <c r="C3" s="117"/>
      <c r="D3" s="64" t="s">
        <v>169</v>
      </c>
      <c r="E3" s="116" t="s">
        <v>17</v>
      </c>
      <c r="F3" s="116"/>
      <c r="G3" s="117"/>
      <c r="H3" s="116"/>
      <c r="I3" s="96"/>
      <c r="J3" s="96"/>
      <c r="K3" s="70" t="s">
        <v>16</v>
      </c>
      <c r="L3" s="71"/>
      <c r="M3" s="71"/>
      <c r="N3" s="71"/>
      <c r="O3" s="71"/>
      <c r="P3" s="71"/>
      <c r="Q3" s="71"/>
      <c r="R3" s="71"/>
      <c r="S3" s="71"/>
      <c r="T3" s="72"/>
    </row>
    <row r="4" spans="1:20" ht="66" customHeight="1" thickTop="1" thickBot="1" x14ac:dyDescent="0.3">
      <c r="A4" s="79" t="s">
        <v>141</v>
      </c>
      <c r="B4" s="82" t="s">
        <v>282</v>
      </c>
      <c r="C4" s="109" t="s">
        <v>210</v>
      </c>
      <c r="D4" s="137" t="s">
        <v>260</v>
      </c>
      <c r="E4" s="86" t="s">
        <v>152</v>
      </c>
      <c r="F4" s="140">
        <v>0</v>
      </c>
      <c r="G4" s="143">
        <v>0</v>
      </c>
      <c r="H4" s="145">
        <f>F4*G4</f>
        <v>0</v>
      </c>
      <c r="I4" s="100">
        <v>0</v>
      </c>
      <c r="J4" s="61" t="s">
        <v>20</v>
      </c>
      <c r="K4" s="60" t="s">
        <v>7</v>
      </c>
      <c r="L4" s="60" t="s">
        <v>56</v>
      </c>
      <c r="M4" s="60" t="s">
        <v>56</v>
      </c>
      <c r="N4" s="60" t="s">
        <v>56</v>
      </c>
      <c r="O4" s="60" t="s">
        <v>56</v>
      </c>
      <c r="P4" s="60" t="s">
        <v>56</v>
      </c>
      <c r="Q4" s="60" t="s">
        <v>56</v>
      </c>
      <c r="R4" s="60" t="s">
        <v>56</v>
      </c>
      <c r="S4" s="60" t="s">
        <v>56</v>
      </c>
      <c r="T4" s="60" t="s">
        <v>56</v>
      </c>
    </row>
    <row r="5" spans="1:20" ht="66" customHeight="1" thickTop="1" thickBot="1" x14ac:dyDescent="0.3">
      <c r="A5" s="80"/>
      <c r="B5" s="83"/>
      <c r="C5" s="109"/>
      <c r="D5" s="138"/>
      <c r="E5" s="87"/>
      <c r="F5" s="141"/>
      <c r="G5" s="144"/>
      <c r="H5" s="146"/>
      <c r="I5" s="101"/>
      <c r="J5" s="61" t="s">
        <v>51</v>
      </c>
      <c r="K5" s="60" t="str">
        <f>HLOOKUP('Contract Year 10 (Opt 2)-Detail'!K4,'Labor Categories_W_PRICES'!$B$4:$AJ$18,2,FALSE)</f>
        <v>Junior Technician (example)</v>
      </c>
      <c r="L5" s="60" t="e">
        <f>HLOOKUP('Contract Year 10 (Opt 2)-Detail'!L4,'Labor Categories_W_PRICES'!$B$4:$AJ$18,2,FALSE)</f>
        <v>#N/A</v>
      </c>
      <c r="M5" s="60" t="e">
        <f>HLOOKUP('Contract Year 10 (Opt 2)-Detail'!M4,'Labor Categories_W_PRICES'!$B$4:$AJ$18,2,FALSE)</f>
        <v>#N/A</v>
      </c>
      <c r="N5" s="60" t="e">
        <f>HLOOKUP('Contract Year 10 (Opt 2)-Detail'!N4,'Labor Categories_W_PRICES'!$B$4:$AJ$18,2,FALSE)</f>
        <v>#N/A</v>
      </c>
      <c r="O5" s="60" t="e">
        <f>HLOOKUP('Contract Year 10 (Opt 2)-Detail'!O4,'Labor Categories_W_PRICES'!$B$4:$AJ$18,2,FALSE)</f>
        <v>#N/A</v>
      </c>
      <c r="P5" s="60" t="e">
        <f>HLOOKUP('Contract Year 10 (Opt 2)-Detail'!P4,'Labor Categories_W_PRICES'!$B$4:$AJ$18,2,FALSE)</f>
        <v>#N/A</v>
      </c>
      <c r="Q5" s="60" t="e">
        <f>HLOOKUP('Contract Year 10 (Opt 2)-Detail'!Q4,'Labor Categories_W_PRICES'!$B$4:$AJ$18,2,FALSE)</f>
        <v>#N/A</v>
      </c>
      <c r="R5" s="60" t="e">
        <f>HLOOKUP('Contract Year 10 (Opt 2)-Detail'!R4,'Labor Categories_W_PRICES'!$B$4:$AJ$18,2,FALSE)</f>
        <v>#N/A</v>
      </c>
      <c r="S5" s="60" t="e">
        <f>HLOOKUP('Contract Year 10 (Opt 2)-Detail'!S4,'Labor Categories_W_PRICES'!$B$4:$AJ$18,2,FALSE)</f>
        <v>#N/A</v>
      </c>
      <c r="T5" s="60" t="e">
        <f>HLOOKUP('Contract Year 10 (Opt 2)-Detail'!T4,'Labor Categories_W_PRICES'!$B$4:$AJ$18,2,FALSE)</f>
        <v>#N/A</v>
      </c>
    </row>
    <row r="6" spans="1:20" ht="66" customHeight="1" thickTop="1" thickBot="1" x14ac:dyDescent="0.3">
      <c r="A6" s="81"/>
      <c r="B6" s="84"/>
      <c r="C6" s="109"/>
      <c r="D6" s="139"/>
      <c r="E6" s="88"/>
      <c r="F6" s="142"/>
      <c r="G6" s="144"/>
      <c r="H6" s="147"/>
      <c r="I6" s="102">
        <f>SUM(K6:T6)</f>
        <v>1</v>
      </c>
      <c r="J6" s="61" t="s">
        <v>57</v>
      </c>
      <c r="K6" s="60">
        <v>1</v>
      </c>
      <c r="L6" s="60" t="s">
        <v>58</v>
      </c>
      <c r="M6" s="60" t="s">
        <v>58</v>
      </c>
      <c r="N6" s="60" t="s">
        <v>58</v>
      </c>
      <c r="O6" s="60" t="s">
        <v>58</v>
      </c>
      <c r="P6" s="60" t="s">
        <v>58</v>
      </c>
      <c r="Q6" s="60" t="s">
        <v>58</v>
      </c>
      <c r="R6" s="60" t="s">
        <v>58</v>
      </c>
      <c r="S6" s="60" t="s">
        <v>58</v>
      </c>
      <c r="T6" s="60" t="s">
        <v>58</v>
      </c>
    </row>
    <row r="7" spans="1:20" ht="66" customHeight="1" thickTop="1" thickBot="1" x14ac:dyDescent="0.3">
      <c r="A7" s="79" t="s">
        <v>197</v>
      </c>
      <c r="B7" s="82" t="s">
        <v>278</v>
      </c>
      <c r="C7" s="109" t="s">
        <v>281</v>
      </c>
      <c r="D7" s="92"/>
      <c r="E7" s="86" t="s">
        <v>152</v>
      </c>
      <c r="F7" s="140">
        <v>0</v>
      </c>
      <c r="G7" s="143">
        <v>0</v>
      </c>
      <c r="H7" s="145">
        <f t="shared" ref="H7" si="0">F7*G7</f>
        <v>0</v>
      </c>
      <c r="I7" s="100">
        <v>0</v>
      </c>
      <c r="J7" s="61" t="s">
        <v>20</v>
      </c>
      <c r="K7" s="60" t="s">
        <v>7</v>
      </c>
      <c r="L7" s="60" t="s">
        <v>56</v>
      </c>
      <c r="M7" s="60" t="s">
        <v>56</v>
      </c>
      <c r="N7" s="60" t="s">
        <v>56</v>
      </c>
      <c r="O7" s="60" t="s">
        <v>56</v>
      </c>
      <c r="P7" s="60" t="s">
        <v>56</v>
      </c>
      <c r="Q7" s="60" t="s">
        <v>56</v>
      </c>
      <c r="R7" s="60" t="s">
        <v>56</v>
      </c>
      <c r="S7" s="60" t="s">
        <v>56</v>
      </c>
      <c r="T7" s="60" t="s">
        <v>56</v>
      </c>
    </row>
    <row r="8" spans="1:20" ht="66" customHeight="1" thickTop="1" thickBot="1" x14ac:dyDescent="0.3">
      <c r="A8" s="80"/>
      <c r="B8" s="83"/>
      <c r="C8" s="109"/>
      <c r="D8" s="93"/>
      <c r="E8" s="87"/>
      <c r="F8" s="141"/>
      <c r="G8" s="144"/>
      <c r="H8" s="146"/>
      <c r="I8" s="101"/>
      <c r="J8" s="61" t="s">
        <v>51</v>
      </c>
      <c r="K8" s="60" t="str">
        <f>HLOOKUP('Contract Year 10 (Opt 2)-Detail'!K7,'Labor Categories_W_PRICES'!$B$4:$AJ$18,2,FALSE)</f>
        <v>Junior Technician (example)</v>
      </c>
      <c r="L8" s="60" t="e">
        <f>HLOOKUP('Contract Year 10 (Opt 2)-Detail'!L7,'Labor Categories_W_PRICES'!$B$4:$AJ$18,2,FALSE)</f>
        <v>#N/A</v>
      </c>
      <c r="M8" s="60" t="e">
        <f>HLOOKUP('Contract Year 10 (Opt 2)-Detail'!M7,'Labor Categories_W_PRICES'!$B$4:$AJ$18,2,FALSE)</f>
        <v>#N/A</v>
      </c>
      <c r="N8" s="60" t="e">
        <f>HLOOKUP('Contract Year 10 (Opt 2)-Detail'!N7,'Labor Categories_W_PRICES'!$B$4:$AJ$18,2,FALSE)</f>
        <v>#N/A</v>
      </c>
      <c r="O8" s="60" t="e">
        <f>HLOOKUP('Contract Year 10 (Opt 2)-Detail'!O7,'Labor Categories_W_PRICES'!$B$4:$AJ$18,2,FALSE)</f>
        <v>#N/A</v>
      </c>
      <c r="P8" s="60" t="e">
        <f>HLOOKUP('Contract Year 10 (Opt 2)-Detail'!P7,'Labor Categories_W_PRICES'!$B$4:$AJ$18,2,FALSE)</f>
        <v>#N/A</v>
      </c>
      <c r="Q8" s="60" t="e">
        <f>HLOOKUP('Contract Year 10 (Opt 2)-Detail'!Q7,'Labor Categories_W_PRICES'!$B$4:$AJ$18,2,FALSE)</f>
        <v>#N/A</v>
      </c>
      <c r="R8" s="60" t="e">
        <f>HLOOKUP('Contract Year 10 (Opt 2)-Detail'!R7,'Labor Categories_W_PRICES'!$B$4:$AJ$18,2,FALSE)</f>
        <v>#N/A</v>
      </c>
      <c r="S8" s="60" t="e">
        <f>HLOOKUP('Contract Year 10 (Opt 2)-Detail'!S7,'Labor Categories_W_PRICES'!$B$4:$AJ$18,2,FALSE)</f>
        <v>#N/A</v>
      </c>
      <c r="T8" s="60" t="e">
        <f>HLOOKUP('Contract Year 10 (Opt 2)-Detail'!T7,'Labor Categories_W_PRICES'!$B$4:$AJ$18,2,FALSE)</f>
        <v>#N/A</v>
      </c>
    </row>
    <row r="9" spans="1:20" ht="66" customHeight="1" thickTop="1" thickBot="1" x14ac:dyDescent="0.3">
      <c r="A9" s="81"/>
      <c r="B9" s="84"/>
      <c r="C9" s="109"/>
      <c r="D9" s="94"/>
      <c r="E9" s="88"/>
      <c r="F9" s="141"/>
      <c r="G9" s="148"/>
      <c r="H9" s="147"/>
      <c r="I9" s="102"/>
      <c r="J9" s="61" t="s">
        <v>57</v>
      </c>
      <c r="K9" s="73">
        <v>1</v>
      </c>
      <c r="L9" s="73" t="s">
        <v>58</v>
      </c>
      <c r="M9" s="73" t="s">
        <v>58</v>
      </c>
      <c r="N9" s="73" t="s">
        <v>58</v>
      </c>
      <c r="O9" s="73" t="s">
        <v>58</v>
      </c>
      <c r="P9" s="73" t="s">
        <v>58</v>
      </c>
      <c r="Q9" s="73" t="s">
        <v>58</v>
      </c>
      <c r="R9" s="73" t="s">
        <v>58</v>
      </c>
      <c r="S9" s="73" t="s">
        <v>58</v>
      </c>
      <c r="T9" s="73" t="s">
        <v>58</v>
      </c>
    </row>
    <row r="10" spans="1:20" ht="66" customHeight="1" thickTop="1" thickBot="1" x14ac:dyDescent="0.3">
      <c r="A10" s="79" t="s">
        <v>198</v>
      </c>
      <c r="B10" s="82" t="s">
        <v>153</v>
      </c>
      <c r="C10" s="109" t="s">
        <v>261</v>
      </c>
      <c r="D10" s="92" t="s">
        <v>170</v>
      </c>
      <c r="E10" s="119" t="s">
        <v>154</v>
      </c>
      <c r="F10" s="122" t="s">
        <v>203</v>
      </c>
      <c r="G10" s="125" t="s">
        <v>204</v>
      </c>
      <c r="H10" s="97">
        <v>0</v>
      </c>
      <c r="I10" s="103">
        <f>SUM(K12:T12)</f>
        <v>0</v>
      </c>
      <c r="J10" s="35" t="s">
        <v>20</v>
      </c>
      <c r="K10" s="62" t="s">
        <v>7</v>
      </c>
      <c r="L10" s="62" t="s">
        <v>56</v>
      </c>
      <c r="M10" s="62" t="s">
        <v>56</v>
      </c>
      <c r="N10" s="62" t="s">
        <v>56</v>
      </c>
      <c r="O10" s="62" t="s">
        <v>56</v>
      </c>
      <c r="P10" s="62" t="s">
        <v>56</v>
      </c>
      <c r="Q10" s="62" t="s">
        <v>56</v>
      </c>
      <c r="R10" s="62" t="s">
        <v>56</v>
      </c>
      <c r="S10" s="62" t="s">
        <v>56</v>
      </c>
      <c r="T10" s="62" t="s">
        <v>56</v>
      </c>
    </row>
    <row r="11" spans="1:20" ht="66" customHeight="1" thickTop="1" thickBot="1" x14ac:dyDescent="0.3">
      <c r="A11" s="80"/>
      <c r="B11" s="83"/>
      <c r="C11" s="109"/>
      <c r="D11" s="93"/>
      <c r="E11" s="120"/>
      <c r="F11" s="123"/>
      <c r="G11" s="126"/>
      <c r="H11" s="98"/>
      <c r="I11" s="104"/>
      <c r="J11" s="35" t="s">
        <v>51</v>
      </c>
      <c r="K11" s="38" t="str">
        <f>HLOOKUP('Contract Year 10 (Opt 2)-Detail'!K10,'Labor Categories_W_PRICES'!$B$4:$AJ$18,2,FALSE)</f>
        <v>Junior Technician (example)</v>
      </c>
      <c r="L11" s="38" t="e">
        <f>HLOOKUP('Contract Year 10 (Opt 2)-Detail'!L10,'Labor Categories_W_PRICES'!$B$4:$AJ$18,2,FALSE)</f>
        <v>#N/A</v>
      </c>
      <c r="M11" s="38" t="e">
        <f>HLOOKUP('Contract Year 10 (Opt 2)-Detail'!M10,'Labor Categories_W_PRICES'!$B$4:$AJ$18,2,FALSE)</f>
        <v>#N/A</v>
      </c>
      <c r="N11" s="38" t="e">
        <f>HLOOKUP('Contract Year 10 (Opt 2)-Detail'!N10,'Labor Categories_W_PRICES'!$B$4:$AJ$18,2,FALSE)</f>
        <v>#N/A</v>
      </c>
      <c r="O11" s="38" t="e">
        <f>HLOOKUP('Contract Year 10 (Opt 2)-Detail'!O10,'Labor Categories_W_PRICES'!$B$4:$AJ$18,2,FALSE)</f>
        <v>#N/A</v>
      </c>
      <c r="P11" s="38" t="e">
        <f>HLOOKUP('Contract Year 10 (Opt 2)-Detail'!P10,'Labor Categories_W_PRICES'!$B$4:$AJ$18,2,FALSE)</f>
        <v>#N/A</v>
      </c>
      <c r="Q11" s="38" t="e">
        <f>HLOOKUP('Contract Year 10 (Opt 2)-Detail'!Q10,'Labor Categories_W_PRICES'!$B$4:$AJ$18,2,FALSE)</f>
        <v>#N/A</v>
      </c>
      <c r="R11" s="38" t="e">
        <f>HLOOKUP('Contract Year 10 (Opt 2)-Detail'!R10,'Labor Categories_W_PRICES'!$B$4:$AJ$18,2,FALSE)</f>
        <v>#N/A</v>
      </c>
      <c r="S11" s="38" t="e">
        <f>HLOOKUP('Contract Year 10 (Opt 2)-Detail'!S10,'Labor Categories_W_PRICES'!$B$4:$AJ$18,2,FALSE)</f>
        <v>#N/A</v>
      </c>
      <c r="T11" s="38" t="e">
        <f>HLOOKUP('Contract Year 10 (Opt 2)-Detail'!T10,'Labor Categories_W_PRICES'!$B$4:$AJ$18,2,FALSE)</f>
        <v>#N/A</v>
      </c>
    </row>
    <row r="12" spans="1:20" ht="66" customHeight="1" thickTop="1" thickBot="1" x14ac:dyDescent="0.3">
      <c r="A12" s="81"/>
      <c r="B12" s="84"/>
      <c r="C12" s="109"/>
      <c r="D12" s="94"/>
      <c r="E12" s="121"/>
      <c r="F12" s="124"/>
      <c r="G12" s="127"/>
      <c r="H12" s="98"/>
      <c r="I12" s="105"/>
      <c r="J12" s="39" t="s">
        <v>57</v>
      </c>
      <c r="K12" s="62">
        <v>0</v>
      </c>
      <c r="L12" s="40" t="s">
        <v>172</v>
      </c>
      <c r="M12" s="40" t="s">
        <v>172</v>
      </c>
      <c r="N12" s="40" t="s">
        <v>172</v>
      </c>
      <c r="O12" s="40" t="s">
        <v>172</v>
      </c>
      <c r="P12" s="40" t="s">
        <v>172</v>
      </c>
      <c r="Q12" s="40" t="s">
        <v>172</v>
      </c>
      <c r="R12" s="40" t="s">
        <v>172</v>
      </c>
      <c r="S12" s="40" t="s">
        <v>172</v>
      </c>
      <c r="T12" s="40" t="s">
        <v>172</v>
      </c>
    </row>
    <row r="13" spans="1:20" ht="66" customHeight="1" thickTop="1" thickBot="1" x14ac:dyDescent="0.3">
      <c r="A13" s="79" t="s">
        <v>236</v>
      </c>
      <c r="B13" s="82" t="s">
        <v>259</v>
      </c>
      <c r="C13" s="109" t="s">
        <v>276</v>
      </c>
      <c r="D13" s="92" t="s">
        <v>170</v>
      </c>
      <c r="E13" s="86" t="s">
        <v>154</v>
      </c>
      <c r="F13" s="80">
        <v>1</v>
      </c>
      <c r="G13" s="106">
        <v>0</v>
      </c>
      <c r="H13" s="108">
        <f t="shared" ref="H13" si="1">F13*G13</f>
        <v>0</v>
      </c>
      <c r="I13" s="103">
        <f>SUM(K15:T15)</f>
        <v>0</v>
      </c>
      <c r="J13" s="35" t="s">
        <v>20</v>
      </c>
      <c r="K13" s="75" t="s">
        <v>7</v>
      </c>
      <c r="L13" s="75" t="s">
        <v>56</v>
      </c>
      <c r="M13" s="75" t="s">
        <v>56</v>
      </c>
      <c r="N13" s="75" t="s">
        <v>56</v>
      </c>
      <c r="O13" s="75" t="s">
        <v>56</v>
      </c>
      <c r="P13" s="75" t="s">
        <v>56</v>
      </c>
      <c r="Q13" s="75" t="s">
        <v>56</v>
      </c>
      <c r="R13" s="75" t="s">
        <v>56</v>
      </c>
      <c r="S13" s="75" t="s">
        <v>56</v>
      </c>
      <c r="T13" s="75" t="s">
        <v>56</v>
      </c>
    </row>
    <row r="14" spans="1:20" ht="66" customHeight="1" thickTop="1" thickBot="1" x14ac:dyDescent="0.3">
      <c r="A14" s="80"/>
      <c r="B14" s="83"/>
      <c r="C14" s="109"/>
      <c r="D14" s="93"/>
      <c r="E14" s="87"/>
      <c r="F14" s="80"/>
      <c r="G14" s="98"/>
      <c r="H14" s="80"/>
      <c r="I14" s="104"/>
      <c r="J14" s="35" t="s">
        <v>51</v>
      </c>
      <c r="K14" s="38" t="str">
        <f>HLOOKUP('Contract Year 10 (Opt 2)-Detail'!K13,'Labor Categories_W_PRICES'!$B$4:$AJ$18,2,FALSE)</f>
        <v>Junior Technician (example)</v>
      </c>
      <c r="L14" s="38" t="e">
        <f>HLOOKUP('Contract Year 10 (Opt 2)-Detail'!L13,'Labor Categories_W_PRICES'!$B$4:$AJ$18,2,FALSE)</f>
        <v>#N/A</v>
      </c>
      <c r="M14" s="38" t="e">
        <f>HLOOKUP('Contract Year 10 (Opt 2)-Detail'!M13,'Labor Categories_W_PRICES'!$B$4:$AJ$18,2,FALSE)</f>
        <v>#N/A</v>
      </c>
      <c r="N14" s="38" t="e">
        <f>HLOOKUP('Contract Year 10 (Opt 2)-Detail'!N13,'Labor Categories_W_PRICES'!$B$4:$AJ$18,2,FALSE)</f>
        <v>#N/A</v>
      </c>
      <c r="O14" s="38" t="e">
        <f>HLOOKUP('Contract Year 10 (Opt 2)-Detail'!O13,'Labor Categories_W_PRICES'!$B$4:$AJ$18,2,FALSE)</f>
        <v>#N/A</v>
      </c>
      <c r="P14" s="38" t="e">
        <f>HLOOKUP('Contract Year 10 (Opt 2)-Detail'!P13,'Labor Categories_W_PRICES'!$B$4:$AJ$18,2,FALSE)</f>
        <v>#N/A</v>
      </c>
      <c r="Q14" s="38" t="e">
        <f>HLOOKUP('Contract Year 10 (Opt 2)-Detail'!Q13,'Labor Categories_W_PRICES'!$B$4:$AJ$18,2,FALSE)</f>
        <v>#N/A</v>
      </c>
      <c r="R14" s="38" t="e">
        <f>HLOOKUP('Contract Year 10 (Opt 2)-Detail'!R13,'Labor Categories_W_PRICES'!$B$4:$AJ$18,2,FALSE)</f>
        <v>#N/A</v>
      </c>
      <c r="S14" s="38" t="e">
        <f>HLOOKUP('Contract Year 10 (Opt 2)-Detail'!S13,'Labor Categories_W_PRICES'!$B$4:$AJ$18,2,FALSE)</f>
        <v>#N/A</v>
      </c>
      <c r="T14" s="38" t="e">
        <f>HLOOKUP('Contract Year 10 (Opt 2)-Detail'!T13,'Labor Categories_W_PRICES'!$B$4:$AJ$18,2,FALSE)</f>
        <v>#N/A</v>
      </c>
    </row>
    <row r="15" spans="1:20" ht="66" customHeight="1" thickTop="1" thickBot="1" x14ac:dyDescent="0.3">
      <c r="A15" s="81"/>
      <c r="B15" s="84"/>
      <c r="C15" s="109"/>
      <c r="D15" s="94"/>
      <c r="E15" s="88"/>
      <c r="F15" s="81"/>
      <c r="G15" s="107"/>
      <c r="H15" s="81"/>
      <c r="I15" s="105"/>
      <c r="J15" s="39" t="s">
        <v>57</v>
      </c>
      <c r="K15" s="75">
        <v>0</v>
      </c>
      <c r="L15" s="40" t="s">
        <v>172</v>
      </c>
      <c r="M15" s="40" t="s">
        <v>172</v>
      </c>
      <c r="N15" s="40" t="s">
        <v>172</v>
      </c>
      <c r="O15" s="40" t="s">
        <v>172</v>
      </c>
      <c r="P15" s="40" t="s">
        <v>172</v>
      </c>
      <c r="Q15" s="40" t="s">
        <v>172</v>
      </c>
      <c r="R15" s="40" t="s">
        <v>172</v>
      </c>
      <c r="S15" s="40" t="s">
        <v>172</v>
      </c>
      <c r="T15" s="40" t="s">
        <v>172</v>
      </c>
    </row>
    <row r="16" spans="1:20" ht="66" customHeight="1" thickTop="1" thickBot="1" x14ac:dyDescent="0.3">
      <c r="A16" s="79" t="s">
        <v>135</v>
      </c>
      <c r="B16" s="82" t="s">
        <v>155</v>
      </c>
      <c r="C16" s="85" t="s">
        <v>242</v>
      </c>
      <c r="D16" s="89" t="s">
        <v>170</v>
      </c>
      <c r="E16" s="86" t="s">
        <v>154</v>
      </c>
      <c r="F16" s="79">
        <v>1</v>
      </c>
      <c r="G16" s="97">
        <v>0</v>
      </c>
      <c r="H16" s="99">
        <f t="shared" ref="H16" si="2">F16*G16</f>
        <v>0</v>
      </c>
      <c r="I16" s="103">
        <f t="shared" ref="I16" si="3">SUM(K18:T18)</f>
        <v>0</v>
      </c>
      <c r="J16" s="35" t="s">
        <v>20</v>
      </c>
      <c r="K16" s="62" t="s">
        <v>7</v>
      </c>
      <c r="L16" s="62" t="s">
        <v>56</v>
      </c>
      <c r="M16" s="62" t="s">
        <v>56</v>
      </c>
      <c r="N16" s="62" t="s">
        <v>56</v>
      </c>
      <c r="O16" s="62" t="s">
        <v>56</v>
      </c>
      <c r="P16" s="62" t="s">
        <v>56</v>
      </c>
      <c r="Q16" s="62" t="s">
        <v>56</v>
      </c>
      <c r="R16" s="62" t="s">
        <v>56</v>
      </c>
      <c r="S16" s="62" t="s">
        <v>56</v>
      </c>
      <c r="T16" s="62" t="s">
        <v>56</v>
      </c>
    </row>
    <row r="17" spans="1:20" ht="66" customHeight="1" thickTop="1" thickBot="1" x14ac:dyDescent="0.3">
      <c r="A17" s="80"/>
      <c r="B17" s="83"/>
      <c r="C17" s="85"/>
      <c r="D17" s="90"/>
      <c r="E17" s="87"/>
      <c r="F17" s="80"/>
      <c r="G17" s="98"/>
      <c r="H17" s="80"/>
      <c r="I17" s="104"/>
      <c r="J17" s="35" t="s">
        <v>51</v>
      </c>
      <c r="K17" s="38" t="str">
        <f>HLOOKUP('Contract Year 10 (Opt 2)-Detail'!K16,'Labor Categories_W_PRICES'!$B$4:$AJ$18,2,FALSE)</f>
        <v>Junior Technician (example)</v>
      </c>
      <c r="L17" s="38" t="e">
        <f>HLOOKUP('Contract Year 10 (Opt 2)-Detail'!L16,'Labor Categories_W_PRICES'!$B$4:$AJ$18,2,FALSE)</f>
        <v>#N/A</v>
      </c>
      <c r="M17" s="38" t="e">
        <f>HLOOKUP('Contract Year 10 (Opt 2)-Detail'!M16,'Labor Categories_W_PRICES'!$B$4:$AJ$18,2,FALSE)</f>
        <v>#N/A</v>
      </c>
      <c r="N17" s="38" t="e">
        <f>HLOOKUP('Contract Year 10 (Opt 2)-Detail'!N16,'Labor Categories_W_PRICES'!$B$4:$AJ$18,2,FALSE)</f>
        <v>#N/A</v>
      </c>
      <c r="O17" s="38" t="e">
        <f>HLOOKUP('Contract Year 10 (Opt 2)-Detail'!O16,'Labor Categories_W_PRICES'!$B$4:$AJ$18,2,FALSE)</f>
        <v>#N/A</v>
      </c>
      <c r="P17" s="38" t="e">
        <f>HLOOKUP('Contract Year 10 (Opt 2)-Detail'!P16,'Labor Categories_W_PRICES'!$B$4:$AJ$18,2,FALSE)</f>
        <v>#N/A</v>
      </c>
      <c r="Q17" s="38" t="e">
        <f>HLOOKUP('Contract Year 10 (Opt 2)-Detail'!Q16,'Labor Categories_W_PRICES'!$B$4:$AJ$18,2,FALSE)</f>
        <v>#N/A</v>
      </c>
      <c r="R17" s="38" t="e">
        <f>HLOOKUP('Contract Year 10 (Opt 2)-Detail'!R16,'Labor Categories_W_PRICES'!$B$4:$AJ$18,2,FALSE)</f>
        <v>#N/A</v>
      </c>
      <c r="S17" s="38" t="e">
        <f>HLOOKUP('Contract Year 10 (Opt 2)-Detail'!S16,'Labor Categories_W_PRICES'!$B$4:$AJ$18,2,FALSE)</f>
        <v>#N/A</v>
      </c>
      <c r="T17" s="38" t="e">
        <f>HLOOKUP('Contract Year 10 (Opt 2)-Detail'!T16,'Labor Categories_W_PRICES'!$B$4:$AJ$18,2,FALSE)</f>
        <v>#N/A</v>
      </c>
    </row>
    <row r="18" spans="1:20" ht="66" customHeight="1" thickTop="1" thickBot="1" x14ac:dyDescent="0.3">
      <c r="A18" s="81"/>
      <c r="B18" s="84"/>
      <c r="C18" s="85" t="s">
        <v>170</v>
      </c>
      <c r="D18" s="91"/>
      <c r="E18" s="88"/>
      <c r="F18" s="81"/>
      <c r="G18" s="107"/>
      <c r="H18" s="81"/>
      <c r="I18" s="105"/>
      <c r="J18" s="39" t="s">
        <v>57</v>
      </c>
      <c r="K18" s="62">
        <v>0</v>
      </c>
      <c r="L18" s="40" t="s">
        <v>172</v>
      </c>
      <c r="M18" s="40" t="s">
        <v>172</v>
      </c>
      <c r="N18" s="40" t="s">
        <v>172</v>
      </c>
      <c r="O18" s="40" t="s">
        <v>172</v>
      </c>
      <c r="P18" s="40" t="s">
        <v>172</v>
      </c>
      <c r="Q18" s="40" t="s">
        <v>172</v>
      </c>
      <c r="R18" s="40" t="s">
        <v>172</v>
      </c>
      <c r="S18" s="40" t="s">
        <v>172</v>
      </c>
      <c r="T18" s="40" t="s">
        <v>172</v>
      </c>
    </row>
    <row r="19" spans="1:20" ht="66" customHeight="1" thickTop="1" thickBot="1" x14ac:dyDescent="0.3">
      <c r="A19" s="79" t="s">
        <v>136</v>
      </c>
      <c r="B19" s="82" t="s">
        <v>156</v>
      </c>
      <c r="C19" s="85" t="s">
        <v>262</v>
      </c>
      <c r="D19" s="92" t="s">
        <v>170</v>
      </c>
      <c r="E19" s="86" t="s">
        <v>154</v>
      </c>
      <c r="F19" s="79">
        <v>1</v>
      </c>
      <c r="G19" s="97">
        <v>0</v>
      </c>
      <c r="H19" s="99">
        <f t="shared" ref="H19" si="4">F19*G19</f>
        <v>0</v>
      </c>
      <c r="I19" s="103">
        <f t="shared" ref="I19" si="5">SUM(K21:T21)</f>
        <v>0</v>
      </c>
      <c r="J19" s="35" t="s">
        <v>20</v>
      </c>
      <c r="K19" s="62" t="s">
        <v>7</v>
      </c>
      <c r="L19" s="62" t="s">
        <v>56</v>
      </c>
      <c r="M19" s="62" t="s">
        <v>56</v>
      </c>
      <c r="N19" s="62" t="s">
        <v>56</v>
      </c>
      <c r="O19" s="62" t="s">
        <v>56</v>
      </c>
      <c r="P19" s="62" t="s">
        <v>56</v>
      </c>
      <c r="Q19" s="62" t="s">
        <v>56</v>
      </c>
      <c r="R19" s="62" t="s">
        <v>56</v>
      </c>
      <c r="S19" s="62" t="s">
        <v>56</v>
      </c>
      <c r="T19" s="62" t="s">
        <v>56</v>
      </c>
    </row>
    <row r="20" spans="1:20" ht="66" customHeight="1" thickTop="1" thickBot="1" x14ac:dyDescent="0.3">
      <c r="A20" s="80"/>
      <c r="B20" s="83"/>
      <c r="C20" s="85"/>
      <c r="D20" s="93"/>
      <c r="E20" s="87"/>
      <c r="F20" s="80"/>
      <c r="G20" s="98"/>
      <c r="H20" s="80"/>
      <c r="I20" s="104"/>
      <c r="J20" s="35" t="s">
        <v>51</v>
      </c>
      <c r="K20" s="38" t="str">
        <f>HLOOKUP('Contract Year 10 (Opt 2)-Detail'!K19,'Labor Categories_W_PRICES'!$B$4:$AJ$18,2,FALSE)</f>
        <v>Junior Technician (example)</v>
      </c>
      <c r="L20" s="38" t="e">
        <f>HLOOKUP('Contract Year 10 (Opt 2)-Detail'!L19,'Labor Categories_W_PRICES'!$B$4:$AJ$18,2,FALSE)</f>
        <v>#N/A</v>
      </c>
      <c r="M20" s="38" t="e">
        <f>HLOOKUP('Contract Year 10 (Opt 2)-Detail'!M19,'Labor Categories_W_PRICES'!$B$4:$AJ$18,2,FALSE)</f>
        <v>#N/A</v>
      </c>
      <c r="N20" s="38" t="e">
        <f>HLOOKUP('Contract Year 10 (Opt 2)-Detail'!N19,'Labor Categories_W_PRICES'!$B$4:$AJ$18,2,FALSE)</f>
        <v>#N/A</v>
      </c>
      <c r="O20" s="38" t="e">
        <f>HLOOKUP('Contract Year 10 (Opt 2)-Detail'!O19,'Labor Categories_W_PRICES'!$B$4:$AJ$18,2,FALSE)</f>
        <v>#N/A</v>
      </c>
      <c r="P20" s="38" t="e">
        <f>HLOOKUP('Contract Year 10 (Opt 2)-Detail'!P19,'Labor Categories_W_PRICES'!$B$4:$AJ$18,2,FALSE)</f>
        <v>#N/A</v>
      </c>
      <c r="Q20" s="38" t="e">
        <f>HLOOKUP('Contract Year 10 (Opt 2)-Detail'!Q19,'Labor Categories_W_PRICES'!$B$4:$AJ$18,2,FALSE)</f>
        <v>#N/A</v>
      </c>
      <c r="R20" s="38" t="e">
        <f>HLOOKUP('Contract Year 10 (Opt 2)-Detail'!R19,'Labor Categories_W_PRICES'!$B$4:$AJ$18,2,FALSE)</f>
        <v>#N/A</v>
      </c>
      <c r="S20" s="38" t="e">
        <f>HLOOKUP('Contract Year 10 (Opt 2)-Detail'!S19,'Labor Categories_W_PRICES'!$B$4:$AJ$18,2,FALSE)</f>
        <v>#N/A</v>
      </c>
      <c r="T20" s="38" t="e">
        <f>HLOOKUP('Contract Year 10 (Opt 2)-Detail'!T19,'Labor Categories_W_PRICES'!$B$4:$AJ$18,2,FALSE)</f>
        <v>#N/A</v>
      </c>
    </row>
    <row r="21" spans="1:20" ht="66" customHeight="1" thickTop="1" thickBot="1" x14ac:dyDescent="0.3">
      <c r="A21" s="81"/>
      <c r="B21" s="84"/>
      <c r="C21" s="85"/>
      <c r="D21" s="94"/>
      <c r="E21" s="88"/>
      <c r="F21" s="81"/>
      <c r="G21" s="98"/>
      <c r="H21" s="81"/>
      <c r="I21" s="105"/>
      <c r="J21" s="39" t="s">
        <v>57</v>
      </c>
      <c r="K21" s="62">
        <v>0</v>
      </c>
      <c r="L21" s="40" t="s">
        <v>172</v>
      </c>
      <c r="M21" s="40" t="s">
        <v>172</v>
      </c>
      <c r="N21" s="40" t="s">
        <v>172</v>
      </c>
      <c r="O21" s="40" t="s">
        <v>172</v>
      </c>
      <c r="P21" s="40" t="s">
        <v>172</v>
      </c>
      <c r="Q21" s="40" t="s">
        <v>172</v>
      </c>
      <c r="R21" s="40" t="s">
        <v>172</v>
      </c>
      <c r="S21" s="40" t="s">
        <v>172</v>
      </c>
      <c r="T21" s="40" t="s">
        <v>172</v>
      </c>
    </row>
    <row r="22" spans="1:20" ht="66" customHeight="1" thickTop="1" thickBot="1" x14ac:dyDescent="0.3">
      <c r="A22" s="79" t="s">
        <v>137</v>
      </c>
      <c r="B22" s="82" t="s">
        <v>157</v>
      </c>
      <c r="C22" s="110" t="s">
        <v>208</v>
      </c>
      <c r="D22" s="92" t="s">
        <v>170</v>
      </c>
      <c r="E22" s="86" t="s">
        <v>154</v>
      </c>
      <c r="F22" s="79">
        <v>1</v>
      </c>
      <c r="G22" s="97">
        <v>0</v>
      </c>
      <c r="H22" s="99">
        <f t="shared" ref="H22" si="6">F22*G22</f>
        <v>0</v>
      </c>
      <c r="I22" s="103">
        <f t="shared" ref="I22" si="7">SUM(K24:T24)</f>
        <v>0</v>
      </c>
      <c r="J22" s="35" t="s">
        <v>20</v>
      </c>
      <c r="K22" s="62" t="s">
        <v>7</v>
      </c>
      <c r="L22" s="62" t="s">
        <v>7</v>
      </c>
      <c r="M22" s="62" t="s">
        <v>56</v>
      </c>
      <c r="N22" s="62" t="s">
        <v>56</v>
      </c>
      <c r="O22" s="62" t="s">
        <v>56</v>
      </c>
      <c r="P22" s="62" t="s">
        <v>56</v>
      </c>
      <c r="Q22" s="62" t="s">
        <v>56</v>
      </c>
      <c r="R22" s="62" t="s">
        <v>56</v>
      </c>
      <c r="S22" s="62" t="s">
        <v>56</v>
      </c>
      <c r="T22" s="62" t="s">
        <v>56</v>
      </c>
    </row>
    <row r="23" spans="1:20" ht="66" customHeight="1" thickTop="1" thickBot="1" x14ac:dyDescent="0.3">
      <c r="A23" s="80"/>
      <c r="B23" s="83"/>
      <c r="C23" s="111"/>
      <c r="D23" s="93"/>
      <c r="E23" s="87"/>
      <c r="F23" s="80"/>
      <c r="G23" s="98"/>
      <c r="H23" s="80"/>
      <c r="I23" s="104"/>
      <c r="J23" s="35" t="s">
        <v>51</v>
      </c>
      <c r="K23" s="38" t="str">
        <f>HLOOKUP('Contract Year 10 (Opt 2)-Detail'!K22,'Labor Categories_W_PRICES'!$B$4:$AJ$18,2,FALSE)</f>
        <v>Junior Technician (example)</v>
      </c>
      <c r="L23" s="38" t="str">
        <f>HLOOKUP('Contract Year 10 (Opt 2)-Detail'!L22,'Labor Categories_W_PRICES'!$B$4:$AJ$18,2,FALSE)</f>
        <v>Junior Technician (example)</v>
      </c>
      <c r="M23" s="38" t="e">
        <f>HLOOKUP('Contract Year 10 (Opt 2)-Detail'!M22,'Labor Categories_W_PRICES'!$B$4:$AJ$18,2,FALSE)</f>
        <v>#N/A</v>
      </c>
      <c r="N23" s="38" t="e">
        <f>HLOOKUP('Contract Year 10 (Opt 2)-Detail'!N22,'Labor Categories_W_PRICES'!$B$4:$AJ$18,2,FALSE)</f>
        <v>#N/A</v>
      </c>
      <c r="O23" s="38" t="e">
        <f>HLOOKUP('Contract Year 10 (Opt 2)-Detail'!O22,'Labor Categories_W_PRICES'!$B$4:$AJ$18,2,FALSE)</f>
        <v>#N/A</v>
      </c>
      <c r="P23" s="38" t="e">
        <f>HLOOKUP('Contract Year 10 (Opt 2)-Detail'!P22,'Labor Categories_W_PRICES'!$B$4:$AJ$18,2,FALSE)</f>
        <v>#N/A</v>
      </c>
      <c r="Q23" s="38" t="e">
        <f>HLOOKUP('Contract Year 10 (Opt 2)-Detail'!Q22,'Labor Categories_W_PRICES'!$B$4:$AJ$18,2,FALSE)</f>
        <v>#N/A</v>
      </c>
      <c r="R23" s="38" t="e">
        <f>HLOOKUP('Contract Year 10 (Opt 2)-Detail'!R22,'Labor Categories_W_PRICES'!$B$4:$AJ$18,2,FALSE)</f>
        <v>#N/A</v>
      </c>
      <c r="S23" s="38" t="e">
        <f>HLOOKUP('Contract Year 10 (Opt 2)-Detail'!S22,'Labor Categories_W_PRICES'!$B$4:$AJ$18,2,FALSE)</f>
        <v>#N/A</v>
      </c>
      <c r="T23" s="38" t="e">
        <f>HLOOKUP('Contract Year 10 (Opt 2)-Detail'!T22,'Labor Categories_W_PRICES'!$B$4:$AJ$18,2,FALSE)</f>
        <v>#N/A</v>
      </c>
    </row>
    <row r="24" spans="1:20" ht="66" customHeight="1" thickTop="1" thickBot="1" x14ac:dyDescent="0.3">
      <c r="A24" s="81"/>
      <c r="B24" s="84"/>
      <c r="C24" s="112"/>
      <c r="D24" s="94"/>
      <c r="E24" s="88"/>
      <c r="F24" s="81"/>
      <c r="G24" s="98"/>
      <c r="H24" s="81"/>
      <c r="I24" s="105"/>
      <c r="J24" s="39" t="s">
        <v>57</v>
      </c>
      <c r="K24" s="62">
        <v>0</v>
      </c>
      <c r="L24" s="40" t="s">
        <v>172</v>
      </c>
      <c r="M24" s="40" t="s">
        <v>172</v>
      </c>
      <c r="N24" s="40" t="s">
        <v>172</v>
      </c>
      <c r="O24" s="40" t="s">
        <v>172</v>
      </c>
      <c r="P24" s="40" t="s">
        <v>172</v>
      </c>
      <c r="Q24" s="40" t="s">
        <v>172</v>
      </c>
      <c r="R24" s="40" t="s">
        <v>172</v>
      </c>
      <c r="S24" s="40" t="s">
        <v>172</v>
      </c>
      <c r="T24" s="40" t="s">
        <v>172</v>
      </c>
    </row>
    <row r="25" spans="1:20" ht="66" customHeight="1" thickTop="1" thickBot="1" x14ac:dyDescent="0.3">
      <c r="A25" s="79" t="s">
        <v>138</v>
      </c>
      <c r="B25" s="82" t="s">
        <v>158</v>
      </c>
      <c r="C25" s="85" t="s">
        <v>209</v>
      </c>
      <c r="D25" s="92" t="s">
        <v>170</v>
      </c>
      <c r="E25" s="86" t="s">
        <v>154</v>
      </c>
      <c r="F25" s="79">
        <v>1</v>
      </c>
      <c r="G25" s="97">
        <v>0</v>
      </c>
      <c r="H25" s="99">
        <f t="shared" ref="H25" si="8">F25*G25</f>
        <v>0</v>
      </c>
      <c r="I25" s="103">
        <f t="shared" ref="I25" si="9">SUM(K27:T27)</f>
        <v>0</v>
      </c>
      <c r="J25" s="35" t="s">
        <v>20</v>
      </c>
      <c r="K25" s="62" t="s">
        <v>7</v>
      </c>
      <c r="L25" s="62" t="s">
        <v>56</v>
      </c>
      <c r="M25" s="62" t="s">
        <v>56</v>
      </c>
      <c r="N25" s="62" t="s">
        <v>56</v>
      </c>
      <c r="O25" s="62" t="s">
        <v>56</v>
      </c>
      <c r="P25" s="62" t="s">
        <v>56</v>
      </c>
      <c r="Q25" s="62" t="s">
        <v>56</v>
      </c>
      <c r="R25" s="62" t="s">
        <v>56</v>
      </c>
      <c r="S25" s="62" t="s">
        <v>56</v>
      </c>
      <c r="T25" s="62" t="s">
        <v>56</v>
      </c>
    </row>
    <row r="26" spans="1:20" ht="66" customHeight="1" thickTop="1" thickBot="1" x14ac:dyDescent="0.3">
      <c r="A26" s="80"/>
      <c r="B26" s="83"/>
      <c r="C26" s="85"/>
      <c r="D26" s="93"/>
      <c r="E26" s="87"/>
      <c r="F26" s="80"/>
      <c r="G26" s="98"/>
      <c r="H26" s="80"/>
      <c r="I26" s="104"/>
      <c r="J26" s="35" t="s">
        <v>51</v>
      </c>
      <c r="K26" s="38" t="str">
        <f>HLOOKUP('Contract Year 10 (Opt 2)-Detail'!K25,'Labor Categories_W_PRICES'!$B$4:$AJ$18,2,FALSE)</f>
        <v>Junior Technician (example)</v>
      </c>
      <c r="L26" s="38" t="e">
        <f>HLOOKUP('Contract Year 10 (Opt 2)-Detail'!L25,'Labor Categories_W_PRICES'!$B$4:$AJ$18,2,FALSE)</f>
        <v>#N/A</v>
      </c>
      <c r="M26" s="38" t="e">
        <f>HLOOKUP('Contract Year 10 (Opt 2)-Detail'!M25,'Labor Categories_W_PRICES'!$B$4:$AJ$18,2,FALSE)</f>
        <v>#N/A</v>
      </c>
      <c r="N26" s="38" t="e">
        <f>HLOOKUP('Contract Year 10 (Opt 2)-Detail'!N25,'Labor Categories_W_PRICES'!$B$4:$AJ$18,2,FALSE)</f>
        <v>#N/A</v>
      </c>
      <c r="O26" s="38" t="e">
        <f>HLOOKUP('Contract Year 10 (Opt 2)-Detail'!O25,'Labor Categories_W_PRICES'!$B$4:$AJ$18,2,FALSE)</f>
        <v>#N/A</v>
      </c>
      <c r="P26" s="38" t="e">
        <f>HLOOKUP('Contract Year 10 (Opt 2)-Detail'!P25,'Labor Categories_W_PRICES'!$B$4:$AJ$18,2,FALSE)</f>
        <v>#N/A</v>
      </c>
      <c r="Q26" s="38" t="e">
        <f>HLOOKUP('Contract Year 10 (Opt 2)-Detail'!Q25,'Labor Categories_W_PRICES'!$B$4:$AJ$18,2,FALSE)</f>
        <v>#N/A</v>
      </c>
      <c r="R26" s="38" t="e">
        <f>HLOOKUP('Contract Year 10 (Opt 2)-Detail'!R25,'Labor Categories_W_PRICES'!$B$4:$AJ$18,2,FALSE)</f>
        <v>#N/A</v>
      </c>
      <c r="S26" s="38" t="e">
        <f>HLOOKUP('Contract Year 10 (Opt 2)-Detail'!S25,'Labor Categories_W_PRICES'!$B$4:$AJ$18,2,FALSE)</f>
        <v>#N/A</v>
      </c>
      <c r="T26" s="38" t="e">
        <f>HLOOKUP('Contract Year 10 (Opt 2)-Detail'!T25,'Labor Categories_W_PRICES'!$B$4:$AJ$18,2,FALSE)</f>
        <v>#N/A</v>
      </c>
    </row>
    <row r="27" spans="1:20" ht="66" customHeight="1" thickTop="1" thickBot="1" x14ac:dyDescent="0.3">
      <c r="A27" s="81"/>
      <c r="B27" s="84"/>
      <c r="C27" s="85"/>
      <c r="D27" s="94"/>
      <c r="E27" s="88"/>
      <c r="F27" s="81"/>
      <c r="G27" s="98"/>
      <c r="H27" s="81"/>
      <c r="I27" s="105"/>
      <c r="J27" s="39" t="s">
        <v>57</v>
      </c>
      <c r="K27" s="62">
        <v>0</v>
      </c>
      <c r="L27" s="40" t="s">
        <v>172</v>
      </c>
      <c r="M27" s="40" t="s">
        <v>172</v>
      </c>
      <c r="N27" s="40" t="s">
        <v>172</v>
      </c>
      <c r="O27" s="40" t="s">
        <v>172</v>
      </c>
      <c r="P27" s="40" t="s">
        <v>172</v>
      </c>
      <c r="Q27" s="40" t="s">
        <v>172</v>
      </c>
      <c r="R27" s="40" t="s">
        <v>172</v>
      </c>
      <c r="S27" s="40" t="s">
        <v>172</v>
      </c>
      <c r="T27" s="40" t="s">
        <v>172</v>
      </c>
    </row>
    <row r="28" spans="1:20" ht="66" customHeight="1" thickTop="1" thickBot="1" x14ac:dyDescent="0.3">
      <c r="A28" s="79" t="s">
        <v>139</v>
      </c>
      <c r="B28" s="82" t="s">
        <v>6</v>
      </c>
      <c r="C28" s="85" t="s">
        <v>263</v>
      </c>
      <c r="D28" s="89" t="s">
        <v>170</v>
      </c>
      <c r="E28" s="86" t="s">
        <v>59</v>
      </c>
      <c r="F28" s="79">
        <v>1</v>
      </c>
      <c r="G28" s="97">
        <v>0</v>
      </c>
      <c r="H28" s="99">
        <f t="shared" ref="H28" si="10">F28*G28</f>
        <v>0</v>
      </c>
      <c r="I28" s="100">
        <v>0</v>
      </c>
      <c r="J28" s="61" t="s">
        <v>20</v>
      </c>
      <c r="K28" s="74" t="s">
        <v>7</v>
      </c>
      <c r="L28" s="74" t="s">
        <v>56</v>
      </c>
      <c r="M28" s="74" t="s">
        <v>56</v>
      </c>
      <c r="N28" s="74" t="s">
        <v>56</v>
      </c>
      <c r="O28" s="74" t="s">
        <v>56</v>
      </c>
      <c r="P28" s="74" t="s">
        <v>56</v>
      </c>
      <c r="Q28" s="74" t="s">
        <v>56</v>
      </c>
      <c r="R28" s="74" t="s">
        <v>56</v>
      </c>
      <c r="S28" s="74" t="s">
        <v>56</v>
      </c>
      <c r="T28" s="74" t="s">
        <v>56</v>
      </c>
    </row>
    <row r="29" spans="1:20" ht="66" customHeight="1" thickTop="1" thickBot="1" x14ac:dyDescent="0.3">
      <c r="A29" s="80"/>
      <c r="B29" s="83"/>
      <c r="C29" s="85"/>
      <c r="D29" s="90"/>
      <c r="E29" s="87"/>
      <c r="F29" s="80"/>
      <c r="G29" s="98"/>
      <c r="H29" s="80"/>
      <c r="I29" s="101"/>
      <c r="J29" s="61" t="s">
        <v>51</v>
      </c>
      <c r="K29" s="60" t="str">
        <f>HLOOKUP('Contract Year 10 (Opt 2)-Detail'!K28,'Labor Categories_W_PRICES'!$B$4:$AJ$18,2,FALSE)</f>
        <v>Junior Technician (example)</v>
      </c>
      <c r="L29" s="60" t="e">
        <f>HLOOKUP('Contract Year 10 (Opt 2)-Detail'!L28,'Labor Categories_W_PRICES'!$B$4:$AJ$18,2,FALSE)</f>
        <v>#N/A</v>
      </c>
      <c r="M29" s="60" t="e">
        <f>HLOOKUP('Contract Year 10 (Opt 2)-Detail'!M28,'Labor Categories_W_PRICES'!$B$4:$AJ$18,2,FALSE)</f>
        <v>#N/A</v>
      </c>
      <c r="N29" s="60" t="e">
        <f>HLOOKUP('Contract Year 10 (Opt 2)-Detail'!N28,'Labor Categories_W_PRICES'!$B$4:$AJ$18,2,FALSE)</f>
        <v>#N/A</v>
      </c>
      <c r="O29" s="60" t="e">
        <f>HLOOKUP('Contract Year 10 (Opt 2)-Detail'!O28,'Labor Categories_W_PRICES'!$B$4:$AJ$18,2,FALSE)</f>
        <v>#N/A</v>
      </c>
      <c r="P29" s="60" t="e">
        <f>HLOOKUP('Contract Year 10 (Opt 2)-Detail'!P28,'Labor Categories_W_PRICES'!$B$4:$AJ$18,2,FALSE)</f>
        <v>#N/A</v>
      </c>
      <c r="Q29" s="60" t="e">
        <f>HLOOKUP('Contract Year 10 (Opt 2)-Detail'!Q28,'Labor Categories_W_PRICES'!$B$4:$AJ$18,2,FALSE)</f>
        <v>#N/A</v>
      </c>
      <c r="R29" s="60" t="e">
        <f>HLOOKUP('Contract Year 10 (Opt 2)-Detail'!R28,'Labor Categories_W_PRICES'!$B$4:$AJ$18,2,FALSE)</f>
        <v>#N/A</v>
      </c>
      <c r="S29" s="60" t="e">
        <f>HLOOKUP('Contract Year 10 (Opt 2)-Detail'!S28,'Labor Categories_W_PRICES'!$B$4:$AJ$18,2,FALSE)</f>
        <v>#N/A</v>
      </c>
      <c r="T29" s="60" t="e">
        <f>HLOOKUP('Contract Year 10 (Opt 2)-Detail'!T28,'Labor Categories_W_PRICES'!$B$4:$AJ$18,2,FALSE)</f>
        <v>#N/A</v>
      </c>
    </row>
    <row r="30" spans="1:20" ht="96" customHeight="1" thickTop="1" thickBot="1" x14ac:dyDescent="0.3">
      <c r="A30" s="81"/>
      <c r="B30" s="84"/>
      <c r="C30" s="85"/>
      <c r="D30" s="91"/>
      <c r="E30" s="88"/>
      <c r="F30" s="81"/>
      <c r="G30" s="98"/>
      <c r="H30" s="81"/>
      <c r="I30" s="102">
        <f>SUM(K30:T30)</f>
        <v>1</v>
      </c>
      <c r="J30" s="61" t="s">
        <v>57</v>
      </c>
      <c r="K30" s="60">
        <v>1</v>
      </c>
      <c r="L30" s="60" t="s">
        <v>172</v>
      </c>
      <c r="M30" s="60" t="s">
        <v>172</v>
      </c>
      <c r="N30" s="60" t="s">
        <v>172</v>
      </c>
      <c r="O30" s="60" t="s">
        <v>172</v>
      </c>
      <c r="P30" s="60" t="s">
        <v>172</v>
      </c>
      <c r="Q30" s="60" t="s">
        <v>172</v>
      </c>
      <c r="R30" s="60" t="s">
        <v>172</v>
      </c>
      <c r="S30" s="60" t="s">
        <v>172</v>
      </c>
      <c r="T30" s="60" t="s">
        <v>172</v>
      </c>
    </row>
    <row r="31" spans="1:20" ht="66" customHeight="1" thickTop="1" thickBot="1" x14ac:dyDescent="0.3">
      <c r="A31" s="79" t="s">
        <v>237</v>
      </c>
      <c r="B31" s="82" t="s">
        <v>159</v>
      </c>
      <c r="C31" s="85" t="s">
        <v>264</v>
      </c>
      <c r="D31" s="92" t="s">
        <v>170</v>
      </c>
      <c r="E31" s="86" t="s">
        <v>154</v>
      </c>
      <c r="F31" s="79">
        <v>1</v>
      </c>
      <c r="G31" s="97">
        <v>0</v>
      </c>
      <c r="H31" s="99">
        <f t="shared" ref="H31" si="11">F31*G31</f>
        <v>0</v>
      </c>
      <c r="I31" s="100">
        <v>0</v>
      </c>
      <c r="J31" s="61" t="s">
        <v>20</v>
      </c>
      <c r="K31" s="60" t="s">
        <v>7</v>
      </c>
      <c r="L31" s="60" t="s">
        <v>56</v>
      </c>
      <c r="M31" s="60" t="s">
        <v>56</v>
      </c>
      <c r="N31" s="60" t="s">
        <v>56</v>
      </c>
      <c r="O31" s="60" t="s">
        <v>56</v>
      </c>
      <c r="P31" s="60" t="s">
        <v>56</v>
      </c>
      <c r="Q31" s="60" t="s">
        <v>56</v>
      </c>
      <c r="R31" s="60" t="s">
        <v>56</v>
      </c>
      <c r="S31" s="60" t="s">
        <v>56</v>
      </c>
      <c r="T31" s="60" t="s">
        <v>56</v>
      </c>
    </row>
    <row r="32" spans="1:20" ht="66" customHeight="1" thickTop="1" thickBot="1" x14ac:dyDescent="0.3">
      <c r="A32" s="80"/>
      <c r="B32" s="83"/>
      <c r="C32" s="85"/>
      <c r="D32" s="93"/>
      <c r="E32" s="87"/>
      <c r="F32" s="80"/>
      <c r="G32" s="98"/>
      <c r="H32" s="80"/>
      <c r="I32" s="101"/>
      <c r="J32" s="61" t="s">
        <v>51</v>
      </c>
      <c r="K32" s="60" t="str">
        <f>HLOOKUP('Contract Year 10 (Opt 2)-Detail'!K31,'Labor Categories_W_PRICES'!$B$4:$AJ$18,2,FALSE)</f>
        <v>Junior Technician (example)</v>
      </c>
      <c r="L32" s="60" t="e">
        <f>HLOOKUP('Contract Year 10 (Opt 2)-Detail'!L31,'Labor Categories_W_PRICES'!$B$4:$AJ$18,2,FALSE)</f>
        <v>#N/A</v>
      </c>
      <c r="M32" s="60" t="e">
        <f>HLOOKUP('Contract Year 10 (Opt 2)-Detail'!M31,'Labor Categories_W_PRICES'!$B$4:$AJ$18,2,FALSE)</f>
        <v>#N/A</v>
      </c>
      <c r="N32" s="60" t="e">
        <f>HLOOKUP('Contract Year 10 (Opt 2)-Detail'!N31,'Labor Categories_W_PRICES'!$B$4:$AJ$18,2,FALSE)</f>
        <v>#N/A</v>
      </c>
      <c r="O32" s="60" t="e">
        <f>HLOOKUP('Contract Year 10 (Opt 2)-Detail'!O31,'Labor Categories_W_PRICES'!$B$4:$AJ$18,2,FALSE)</f>
        <v>#N/A</v>
      </c>
      <c r="P32" s="60" t="e">
        <f>HLOOKUP('Contract Year 10 (Opt 2)-Detail'!P31,'Labor Categories_W_PRICES'!$B$4:$AJ$18,2,FALSE)</f>
        <v>#N/A</v>
      </c>
      <c r="Q32" s="60" t="e">
        <f>HLOOKUP('Contract Year 10 (Opt 2)-Detail'!Q31,'Labor Categories_W_PRICES'!$B$4:$AJ$18,2,FALSE)</f>
        <v>#N/A</v>
      </c>
      <c r="R32" s="60" t="e">
        <f>HLOOKUP('Contract Year 10 (Opt 2)-Detail'!R31,'Labor Categories_W_PRICES'!$B$4:$AJ$18,2,FALSE)</f>
        <v>#N/A</v>
      </c>
      <c r="S32" s="60" t="e">
        <f>HLOOKUP('Contract Year 10 (Opt 2)-Detail'!S31,'Labor Categories_W_PRICES'!$B$4:$AJ$18,2,FALSE)</f>
        <v>#N/A</v>
      </c>
      <c r="T32" s="60" t="e">
        <f>HLOOKUP('Contract Year 10 (Opt 2)-Detail'!T31,'Labor Categories_W_PRICES'!$B$4:$AJ$18,2,FALSE)</f>
        <v>#N/A</v>
      </c>
    </row>
    <row r="33" spans="1:20" ht="100.5" customHeight="1" thickTop="1" thickBot="1" x14ac:dyDescent="0.3">
      <c r="A33" s="81"/>
      <c r="B33" s="84"/>
      <c r="C33" s="85"/>
      <c r="D33" s="94"/>
      <c r="E33" s="88"/>
      <c r="F33" s="81"/>
      <c r="G33" s="107"/>
      <c r="H33" s="81"/>
      <c r="I33" s="102"/>
      <c r="J33" s="61" t="s">
        <v>57</v>
      </c>
      <c r="K33" s="60">
        <v>1</v>
      </c>
      <c r="L33" s="60" t="s">
        <v>172</v>
      </c>
      <c r="M33" s="60" t="s">
        <v>172</v>
      </c>
      <c r="N33" s="60" t="s">
        <v>172</v>
      </c>
      <c r="O33" s="60" t="s">
        <v>172</v>
      </c>
      <c r="P33" s="60" t="s">
        <v>172</v>
      </c>
      <c r="Q33" s="60" t="s">
        <v>172</v>
      </c>
      <c r="R33" s="60" t="s">
        <v>172</v>
      </c>
      <c r="S33" s="60" t="s">
        <v>172</v>
      </c>
      <c r="T33" s="60" t="s">
        <v>172</v>
      </c>
    </row>
    <row r="34" spans="1:20" ht="66" customHeight="1" thickTop="1" thickBot="1" x14ac:dyDescent="0.3">
      <c r="A34" s="79" t="s">
        <v>140</v>
      </c>
      <c r="B34" s="82" t="s">
        <v>166</v>
      </c>
      <c r="C34" s="85" t="s">
        <v>243</v>
      </c>
      <c r="D34" s="137" t="s">
        <v>260</v>
      </c>
      <c r="E34" s="86" t="s">
        <v>154</v>
      </c>
      <c r="F34" s="140">
        <v>0</v>
      </c>
      <c r="G34" s="149">
        <v>0</v>
      </c>
      <c r="H34" s="145">
        <f t="shared" ref="H34" si="12">F34*G34</f>
        <v>0</v>
      </c>
      <c r="I34" s="100">
        <v>0</v>
      </c>
      <c r="J34" s="61" t="s">
        <v>20</v>
      </c>
      <c r="K34" s="60" t="s">
        <v>7</v>
      </c>
      <c r="L34" s="60" t="s">
        <v>56</v>
      </c>
      <c r="M34" s="60" t="s">
        <v>56</v>
      </c>
      <c r="N34" s="60" t="s">
        <v>56</v>
      </c>
      <c r="O34" s="60" t="s">
        <v>56</v>
      </c>
      <c r="P34" s="60" t="s">
        <v>56</v>
      </c>
      <c r="Q34" s="60" t="s">
        <v>56</v>
      </c>
      <c r="R34" s="60" t="s">
        <v>56</v>
      </c>
      <c r="S34" s="60" t="s">
        <v>56</v>
      </c>
      <c r="T34" s="60" t="s">
        <v>56</v>
      </c>
    </row>
    <row r="35" spans="1:20" ht="66" customHeight="1" thickTop="1" thickBot="1" x14ac:dyDescent="0.3">
      <c r="A35" s="80"/>
      <c r="B35" s="83"/>
      <c r="C35" s="85"/>
      <c r="D35" s="138"/>
      <c r="E35" s="87"/>
      <c r="F35" s="141"/>
      <c r="G35" s="150"/>
      <c r="H35" s="146"/>
      <c r="I35" s="101"/>
      <c r="J35" s="61" t="s">
        <v>51</v>
      </c>
      <c r="K35" s="60" t="str">
        <f>HLOOKUP('Contract Year 10 (Opt 2)-Detail'!K34,'Labor Categories_W_PRICES'!$B$4:$AJ$18,2,FALSE)</f>
        <v>Junior Technician (example)</v>
      </c>
      <c r="L35" s="60" t="e">
        <f>HLOOKUP('Contract Year 10 (Opt 2)-Detail'!L34,'Labor Categories_W_PRICES'!$B$4:$AJ$18,2,FALSE)</f>
        <v>#N/A</v>
      </c>
      <c r="M35" s="60" t="e">
        <f>HLOOKUP('Contract Year 10 (Opt 2)-Detail'!M34,'Labor Categories_W_PRICES'!$B$4:$AJ$18,2,FALSE)</f>
        <v>#N/A</v>
      </c>
      <c r="N35" s="60" t="e">
        <f>HLOOKUP('Contract Year 10 (Opt 2)-Detail'!N34,'Labor Categories_W_PRICES'!$B$4:$AJ$18,2,FALSE)</f>
        <v>#N/A</v>
      </c>
      <c r="O35" s="60" t="e">
        <f>HLOOKUP('Contract Year 10 (Opt 2)-Detail'!O34,'Labor Categories_W_PRICES'!$B$4:$AJ$18,2,FALSE)</f>
        <v>#N/A</v>
      </c>
      <c r="P35" s="60" t="e">
        <f>HLOOKUP('Contract Year 10 (Opt 2)-Detail'!P34,'Labor Categories_W_PRICES'!$B$4:$AJ$18,2,FALSE)</f>
        <v>#N/A</v>
      </c>
      <c r="Q35" s="60" t="e">
        <f>HLOOKUP('Contract Year 10 (Opt 2)-Detail'!Q34,'Labor Categories_W_PRICES'!$B$4:$AJ$18,2,FALSE)</f>
        <v>#N/A</v>
      </c>
      <c r="R35" s="60" t="e">
        <f>HLOOKUP('Contract Year 10 (Opt 2)-Detail'!R34,'Labor Categories_W_PRICES'!$B$4:$AJ$18,2,FALSE)</f>
        <v>#N/A</v>
      </c>
      <c r="S35" s="60" t="e">
        <f>HLOOKUP('Contract Year 10 (Opt 2)-Detail'!S34,'Labor Categories_W_PRICES'!$B$4:$AJ$18,2,FALSE)</f>
        <v>#N/A</v>
      </c>
      <c r="T35" s="60" t="e">
        <f>HLOOKUP('Contract Year 10 (Opt 2)-Detail'!T34,'Labor Categories_W_PRICES'!$B$4:$AJ$18,2,FALSE)</f>
        <v>#N/A</v>
      </c>
    </row>
    <row r="36" spans="1:20" ht="66" customHeight="1" thickTop="1" thickBot="1" x14ac:dyDescent="0.3">
      <c r="A36" s="81"/>
      <c r="B36" s="84"/>
      <c r="C36" s="85"/>
      <c r="D36" s="139"/>
      <c r="E36" s="88"/>
      <c r="F36" s="141"/>
      <c r="G36" s="150"/>
      <c r="H36" s="147"/>
      <c r="I36" s="102">
        <f>SUM(K36:T36)</f>
        <v>1</v>
      </c>
      <c r="J36" s="61" t="s">
        <v>57</v>
      </c>
      <c r="K36" s="73">
        <v>1</v>
      </c>
      <c r="L36" s="73" t="s">
        <v>172</v>
      </c>
      <c r="M36" s="73" t="s">
        <v>172</v>
      </c>
      <c r="N36" s="73" t="s">
        <v>172</v>
      </c>
      <c r="O36" s="73" t="s">
        <v>172</v>
      </c>
      <c r="P36" s="73" t="s">
        <v>172</v>
      </c>
      <c r="Q36" s="73" t="s">
        <v>172</v>
      </c>
      <c r="R36" s="73" t="s">
        <v>172</v>
      </c>
      <c r="S36" s="73" t="s">
        <v>172</v>
      </c>
      <c r="T36" s="73" t="s">
        <v>172</v>
      </c>
    </row>
    <row r="37" spans="1:20" ht="66" customHeight="1" thickTop="1" thickBot="1" x14ac:dyDescent="0.3">
      <c r="A37" s="79" t="s">
        <v>199</v>
      </c>
      <c r="B37" s="82" t="s">
        <v>160</v>
      </c>
      <c r="C37" s="110" t="s">
        <v>279</v>
      </c>
      <c r="D37" s="92" t="s">
        <v>170</v>
      </c>
      <c r="E37" s="119" t="s">
        <v>154</v>
      </c>
      <c r="F37" s="128" t="s">
        <v>203</v>
      </c>
      <c r="G37" s="131" t="s">
        <v>204</v>
      </c>
      <c r="H37" s="97">
        <v>0</v>
      </c>
      <c r="I37" s="103">
        <f t="shared" ref="I37" si="13">SUM(K39:T39)</f>
        <v>0</v>
      </c>
      <c r="J37" s="35" t="s">
        <v>20</v>
      </c>
      <c r="K37" s="62" t="s">
        <v>7</v>
      </c>
      <c r="L37" s="62" t="s">
        <v>56</v>
      </c>
      <c r="M37" s="62" t="s">
        <v>56</v>
      </c>
      <c r="N37" s="62" t="s">
        <v>56</v>
      </c>
      <c r="O37" s="62" t="s">
        <v>56</v>
      </c>
      <c r="P37" s="62" t="s">
        <v>56</v>
      </c>
      <c r="Q37" s="62" t="s">
        <v>56</v>
      </c>
      <c r="R37" s="62" t="s">
        <v>56</v>
      </c>
      <c r="S37" s="62" t="s">
        <v>56</v>
      </c>
      <c r="T37" s="62" t="s">
        <v>56</v>
      </c>
    </row>
    <row r="38" spans="1:20" ht="66" customHeight="1" thickTop="1" thickBot="1" x14ac:dyDescent="0.3">
      <c r="A38" s="80"/>
      <c r="B38" s="83"/>
      <c r="C38" s="111"/>
      <c r="D38" s="93"/>
      <c r="E38" s="120"/>
      <c r="F38" s="129"/>
      <c r="G38" s="132"/>
      <c r="H38" s="98"/>
      <c r="I38" s="104"/>
      <c r="J38" s="35" t="s">
        <v>51</v>
      </c>
      <c r="K38" s="38" t="str">
        <f>HLOOKUP('Contract Year 10 (Opt 2)-Detail'!K37,'Labor Categories_W_PRICES'!$B$4:$AJ$18,2,FALSE)</f>
        <v>Junior Technician (example)</v>
      </c>
      <c r="L38" s="38" t="e">
        <f>HLOOKUP('Contract Year 10 (Opt 2)-Detail'!L37,'Labor Categories_W_PRICES'!$B$4:$AJ$18,2,FALSE)</f>
        <v>#N/A</v>
      </c>
      <c r="M38" s="38" t="e">
        <f>HLOOKUP('Contract Year 10 (Opt 2)-Detail'!M37,'Labor Categories_W_PRICES'!$B$4:$AJ$18,2,FALSE)</f>
        <v>#N/A</v>
      </c>
      <c r="N38" s="38" t="e">
        <f>HLOOKUP('Contract Year 10 (Opt 2)-Detail'!N37,'Labor Categories_W_PRICES'!$B$4:$AJ$18,2,FALSE)</f>
        <v>#N/A</v>
      </c>
      <c r="O38" s="38" t="e">
        <f>HLOOKUP('Contract Year 10 (Opt 2)-Detail'!O37,'Labor Categories_W_PRICES'!$B$4:$AJ$18,2,FALSE)</f>
        <v>#N/A</v>
      </c>
      <c r="P38" s="38" t="e">
        <f>HLOOKUP('Contract Year 10 (Opt 2)-Detail'!P37,'Labor Categories_W_PRICES'!$B$4:$AJ$18,2,FALSE)</f>
        <v>#N/A</v>
      </c>
      <c r="Q38" s="38" t="e">
        <f>HLOOKUP('Contract Year 10 (Opt 2)-Detail'!Q37,'Labor Categories_W_PRICES'!$B$4:$AJ$18,2,FALSE)</f>
        <v>#N/A</v>
      </c>
      <c r="R38" s="38" t="e">
        <f>HLOOKUP('Contract Year 10 (Opt 2)-Detail'!R37,'Labor Categories_W_PRICES'!$B$4:$AJ$18,2,FALSE)</f>
        <v>#N/A</v>
      </c>
      <c r="S38" s="38" t="e">
        <f>HLOOKUP('Contract Year 10 (Opt 2)-Detail'!S37,'Labor Categories_W_PRICES'!$B$4:$AJ$18,2,FALSE)</f>
        <v>#N/A</v>
      </c>
      <c r="T38" s="38" t="e">
        <f>HLOOKUP('Contract Year 10 (Opt 2)-Detail'!T37,'Labor Categories_W_PRICES'!$B$4:$AJ$18,2,FALSE)</f>
        <v>#N/A</v>
      </c>
    </row>
    <row r="39" spans="1:20" ht="91.5" customHeight="1" thickTop="1" thickBot="1" x14ac:dyDescent="0.3">
      <c r="A39" s="81"/>
      <c r="B39" s="84"/>
      <c r="C39" s="112"/>
      <c r="D39" s="94"/>
      <c r="E39" s="121"/>
      <c r="F39" s="130"/>
      <c r="G39" s="133"/>
      <c r="H39" s="98"/>
      <c r="I39" s="105"/>
      <c r="J39" s="39" t="s">
        <v>57</v>
      </c>
      <c r="K39" s="62">
        <v>0</v>
      </c>
      <c r="L39" s="40" t="s">
        <v>172</v>
      </c>
      <c r="M39" s="40" t="s">
        <v>172</v>
      </c>
      <c r="N39" s="40" t="s">
        <v>172</v>
      </c>
      <c r="O39" s="40" t="s">
        <v>172</v>
      </c>
      <c r="P39" s="40" t="s">
        <v>172</v>
      </c>
      <c r="Q39" s="40" t="s">
        <v>172</v>
      </c>
      <c r="R39" s="40" t="s">
        <v>172</v>
      </c>
      <c r="S39" s="40" t="s">
        <v>172</v>
      </c>
      <c r="T39" s="40" t="s">
        <v>172</v>
      </c>
    </row>
    <row r="40" spans="1:20" ht="66" customHeight="1" thickTop="1" thickBot="1" x14ac:dyDescent="0.3">
      <c r="A40" s="79" t="s">
        <v>238</v>
      </c>
      <c r="B40" s="82" t="s">
        <v>161</v>
      </c>
      <c r="C40" s="85" t="s">
        <v>277</v>
      </c>
      <c r="D40" s="89" t="s">
        <v>170</v>
      </c>
      <c r="E40" s="86" t="s">
        <v>154</v>
      </c>
      <c r="F40" s="80">
        <v>1</v>
      </c>
      <c r="G40" s="97">
        <v>0</v>
      </c>
      <c r="H40" s="108">
        <f t="shared" ref="H40" si="14">F40*G40</f>
        <v>0</v>
      </c>
      <c r="I40" s="134">
        <f t="shared" ref="I40" si="15">SUM(K42:T42)</f>
        <v>0</v>
      </c>
      <c r="J40" s="35" t="s">
        <v>20</v>
      </c>
      <c r="K40" s="76" t="s">
        <v>7</v>
      </c>
      <c r="L40" s="76" t="s">
        <v>56</v>
      </c>
      <c r="M40" s="76" t="s">
        <v>56</v>
      </c>
      <c r="N40" s="76" t="s">
        <v>56</v>
      </c>
      <c r="O40" s="76" t="s">
        <v>56</v>
      </c>
      <c r="P40" s="76" t="s">
        <v>56</v>
      </c>
      <c r="Q40" s="76" t="s">
        <v>56</v>
      </c>
      <c r="R40" s="76" t="s">
        <v>56</v>
      </c>
      <c r="S40" s="76" t="s">
        <v>56</v>
      </c>
      <c r="T40" s="76" t="s">
        <v>56</v>
      </c>
    </row>
    <row r="41" spans="1:20" ht="66" customHeight="1" thickTop="1" thickBot="1" x14ac:dyDescent="0.3">
      <c r="A41" s="80"/>
      <c r="B41" s="83"/>
      <c r="C41" s="85"/>
      <c r="D41" s="90"/>
      <c r="E41" s="87"/>
      <c r="F41" s="80"/>
      <c r="G41" s="98"/>
      <c r="H41" s="80"/>
      <c r="I41" s="135"/>
      <c r="J41" s="35" t="s">
        <v>51</v>
      </c>
      <c r="K41" s="38" t="str">
        <f>HLOOKUP('Contract Year 10 (Opt 2)-Detail'!K40,'Labor Categories_W_PRICES'!$B$4:$AJ$18,2,FALSE)</f>
        <v>Junior Technician (example)</v>
      </c>
      <c r="L41" s="38" t="e">
        <f>HLOOKUP('Contract Year 10 (Opt 2)-Detail'!L40,'Labor Categories_W_PRICES'!$B$4:$AJ$18,2,FALSE)</f>
        <v>#N/A</v>
      </c>
      <c r="M41" s="38" t="e">
        <f>HLOOKUP('Contract Year 10 (Opt 2)-Detail'!M40,'Labor Categories_W_PRICES'!$B$4:$AJ$18,2,FALSE)</f>
        <v>#N/A</v>
      </c>
      <c r="N41" s="38" t="e">
        <f>HLOOKUP('Contract Year 10 (Opt 2)-Detail'!N40,'Labor Categories_W_PRICES'!$B$4:$AJ$18,2,FALSE)</f>
        <v>#N/A</v>
      </c>
      <c r="O41" s="38" t="e">
        <f>HLOOKUP('Contract Year 10 (Opt 2)-Detail'!O40,'Labor Categories_W_PRICES'!$B$4:$AJ$18,2,FALSE)</f>
        <v>#N/A</v>
      </c>
      <c r="P41" s="38" t="e">
        <f>HLOOKUP('Contract Year 10 (Opt 2)-Detail'!P40,'Labor Categories_W_PRICES'!$B$4:$AJ$18,2,FALSE)</f>
        <v>#N/A</v>
      </c>
      <c r="Q41" s="38" t="e">
        <f>HLOOKUP('Contract Year 10 (Opt 2)-Detail'!Q40,'Labor Categories_W_PRICES'!$B$4:$AJ$18,2,FALSE)</f>
        <v>#N/A</v>
      </c>
      <c r="R41" s="38" t="e">
        <f>HLOOKUP('Contract Year 10 (Opt 2)-Detail'!R40,'Labor Categories_W_PRICES'!$B$4:$AJ$18,2,FALSE)</f>
        <v>#N/A</v>
      </c>
      <c r="S41" s="38" t="e">
        <f>HLOOKUP('Contract Year 10 (Opt 2)-Detail'!S40,'Labor Categories_W_PRICES'!$B$4:$AJ$18,2,FALSE)</f>
        <v>#N/A</v>
      </c>
      <c r="T41" s="38" t="e">
        <f>HLOOKUP('Contract Year 10 (Opt 2)-Detail'!T40,'Labor Categories_W_PRICES'!$B$4:$AJ$18,2,FALSE)</f>
        <v>#N/A</v>
      </c>
    </row>
    <row r="42" spans="1:20" ht="66" customHeight="1" thickTop="1" thickBot="1" x14ac:dyDescent="0.3">
      <c r="A42" s="81"/>
      <c r="B42" s="84"/>
      <c r="C42" s="85" t="s">
        <v>170</v>
      </c>
      <c r="D42" s="91" t="s">
        <v>170</v>
      </c>
      <c r="E42" s="88"/>
      <c r="F42" s="81"/>
      <c r="G42" s="107"/>
      <c r="H42" s="81"/>
      <c r="I42" s="136"/>
      <c r="J42" s="39" t="s">
        <v>57</v>
      </c>
      <c r="K42" s="76">
        <v>0</v>
      </c>
      <c r="L42" s="40" t="s">
        <v>172</v>
      </c>
      <c r="M42" s="40" t="s">
        <v>172</v>
      </c>
      <c r="N42" s="40" t="s">
        <v>172</v>
      </c>
      <c r="O42" s="40" t="s">
        <v>172</v>
      </c>
      <c r="P42" s="40" t="s">
        <v>172</v>
      </c>
      <c r="Q42" s="40" t="s">
        <v>172</v>
      </c>
      <c r="R42" s="40" t="s">
        <v>172</v>
      </c>
      <c r="S42" s="40" t="s">
        <v>172</v>
      </c>
      <c r="T42" s="40" t="s">
        <v>172</v>
      </c>
    </row>
    <row r="43" spans="1:20" ht="18.75" thickBot="1" x14ac:dyDescent="0.3">
      <c r="A43" s="41"/>
      <c r="B43" s="42"/>
      <c r="C43" s="43"/>
      <c r="D43" s="43"/>
      <c r="E43" s="42"/>
      <c r="F43" s="42"/>
      <c r="G43" s="42"/>
      <c r="H43" s="42"/>
      <c r="I43" s="44"/>
      <c r="J43" s="45"/>
      <c r="K43" s="46"/>
      <c r="L43" s="47"/>
      <c r="M43" s="47"/>
      <c r="N43" s="47"/>
      <c r="O43" s="47"/>
      <c r="P43" s="47"/>
      <c r="Q43" s="47"/>
      <c r="R43" s="47"/>
      <c r="S43" s="47"/>
      <c r="T43" s="47"/>
    </row>
    <row r="44" spans="1:20" ht="33" customHeight="1" thickBot="1" x14ac:dyDescent="0.3">
      <c r="A44" s="48" t="s">
        <v>255</v>
      </c>
      <c r="B44" s="49" t="s">
        <v>245</v>
      </c>
      <c r="C44" s="50"/>
      <c r="D44" s="50"/>
      <c r="E44" s="49"/>
      <c r="F44" s="49"/>
      <c r="G44" s="49"/>
      <c r="H44" s="51">
        <f>SUM(H4:H42)</f>
        <v>0</v>
      </c>
      <c r="I44" s="52"/>
      <c r="K44" s="53"/>
      <c r="L44" s="54"/>
      <c r="M44" s="54"/>
      <c r="N44" s="54"/>
      <c r="O44" s="54"/>
      <c r="P44" s="54"/>
      <c r="Q44" s="54"/>
      <c r="R44" s="54"/>
      <c r="S44" s="54"/>
      <c r="T44" s="55"/>
    </row>
  </sheetData>
  <mergeCells count="127">
    <mergeCell ref="I40:I42"/>
    <mergeCell ref="H37:H39"/>
    <mergeCell ref="I37:I39"/>
    <mergeCell ref="A40:A42"/>
    <mergeCell ref="B40:B42"/>
    <mergeCell ref="C40:C42"/>
    <mergeCell ref="D40:D42"/>
    <mergeCell ref="E40:E42"/>
    <mergeCell ref="F40:F42"/>
    <mergeCell ref="G40:G42"/>
    <mergeCell ref="H40:H42"/>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A31:A33"/>
    <mergeCell ref="B31:B33"/>
    <mergeCell ref="C31:C33"/>
    <mergeCell ref="D31:D33"/>
    <mergeCell ref="E31:E33"/>
    <mergeCell ref="F31:F33"/>
    <mergeCell ref="G31:G33"/>
    <mergeCell ref="H31:H33"/>
    <mergeCell ref="I31:I33"/>
    <mergeCell ref="A28:A30"/>
    <mergeCell ref="B28:B30"/>
    <mergeCell ref="C28:C30"/>
    <mergeCell ref="D28:D30"/>
    <mergeCell ref="E28:E30"/>
    <mergeCell ref="F28:F30"/>
    <mergeCell ref="G28:G30"/>
    <mergeCell ref="H28:H30"/>
    <mergeCell ref="I28:I30"/>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7:A9"/>
    <mergeCell ref="B7:B9"/>
    <mergeCell ref="C7:C9"/>
    <mergeCell ref="D7:D9"/>
    <mergeCell ref="E7:E9"/>
    <mergeCell ref="F7:F9"/>
    <mergeCell ref="G7:G9"/>
    <mergeCell ref="H7:H9"/>
    <mergeCell ref="I7:I9"/>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zoomScale="70" zoomScaleNormal="70" workbookViewId="0">
      <selection activeCell="C37" sqref="C37:C39"/>
    </sheetView>
  </sheetViews>
  <sheetFormatPr defaultColWidth="8.88671875" defaultRowHeight="18" x14ac:dyDescent="0.25"/>
  <cols>
    <col min="1" max="1" width="12.21875" style="56" customWidth="1"/>
    <col min="2" max="2" width="27.6640625" style="56" customWidth="1"/>
    <col min="3" max="3" width="67" style="31" customWidth="1"/>
    <col min="4" max="4" width="58.88671875" style="31" customWidth="1"/>
    <col min="5" max="5" width="12.77734375" style="69" customWidth="1"/>
    <col min="6" max="6" width="12.77734375" style="56" customWidth="1"/>
    <col min="7" max="7" width="18.88671875" style="56" customWidth="1"/>
    <col min="8" max="8" width="22.33203125" style="56" customWidth="1"/>
    <col min="9" max="9" width="17" style="57"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3" t="s">
        <v>257</v>
      </c>
      <c r="B1" s="114"/>
      <c r="C1" s="114"/>
      <c r="D1" s="114"/>
      <c r="E1" s="114"/>
      <c r="F1" s="114"/>
      <c r="G1" s="114"/>
      <c r="H1" s="114"/>
      <c r="I1" s="28"/>
      <c r="J1" s="29"/>
      <c r="K1" s="29" t="s">
        <v>258</v>
      </c>
      <c r="L1" s="29"/>
      <c r="M1" s="29"/>
      <c r="N1" s="29"/>
      <c r="O1" s="29"/>
      <c r="P1" s="29"/>
      <c r="Q1" s="29"/>
      <c r="R1" s="29"/>
      <c r="S1" s="29"/>
      <c r="T1" s="30"/>
    </row>
    <row r="2" spans="1:20" ht="15.75" customHeight="1" x14ac:dyDescent="0.25">
      <c r="A2" s="115" t="s">
        <v>0</v>
      </c>
      <c r="B2" s="115" t="s">
        <v>1</v>
      </c>
      <c r="C2" s="115" t="s">
        <v>168</v>
      </c>
      <c r="D2" s="63"/>
      <c r="E2" s="156" t="s">
        <v>17</v>
      </c>
      <c r="F2" s="115" t="s">
        <v>5</v>
      </c>
      <c r="G2" s="115" t="s">
        <v>167</v>
      </c>
      <c r="H2" s="115" t="str">
        <f>CONCATENATE("Total Service or Product Price (Contract Year ",RIGHT(A4,LEN(A4)-FIND("-",A4)),")")</f>
        <v>Total Service or Product Price (Contract Year 11)</v>
      </c>
      <c r="I2" s="95" t="s">
        <v>63</v>
      </c>
      <c r="J2" s="95" t="s">
        <v>60</v>
      </c>
      <c r="K2" s="32"/>
      <c r="L2" s="33"/>
      <c r="M2" s="33"/>
      <c r="N2" s="33"/>
      <c r="O2" s="33"/>
      <c r="P2" s="33"/>
      <c r="Q2" s="33"/>
      <c r="R2" s="33"/>
      <c r="S2" s="33"/>
      <c r="T2" s="34"/>
    </row>
    <row r="3" spans="1:20" ht="60.75" customHeight="1" thickBot="1" x14ac:dyDescent="0.3">
      <c r="A3" s="116"/>
      <c r="B3" s="116"/>
      <c r="C3" s="117"/>
      <c r="D3" s="64" t="s">
        <v>169</v>
      </c>
      <c r="E3" s="157" t="s">
        <v>17</v>
      </c>
      <c r="F3" s="116"/>
      <c r="G3" s="117"/>
      <c r="H3" s="116"/>
      <c r="I3" s="96"/>
      <c r="J3" s="96"/>
      <c r="K3" s="70" t="s">
        <v>16</v>
      </c>
      <c r="L3" s="71"/>
      <c r="M3" s="71"/>
      <c r="N3" s="71"/>
      <c r="O3" s="71"/>
      <c r="P3" s="71"/>
      <c r="Q3" s="71"/>
      <c r="R3" s="71"/>
      <c r="S3" s="71"/>
      <c r="T3" s="72"/>
    </row>
    <row r="4" spans="1:20" ht="66" customHeight="1" thickTop="1" thickBot="1" x14ac:dyDescent="0.3">
      <c r="A4" s="79" t="s">
        <v>145</v>
      </c>
      <c r="B4" s="82" t="s">
        <v>282</v>
      </c>
      <c r="C4" s="109" t="s">
        <v>210</v>
      </c>
      <c r="D4" s="137" t="s">
        <v>260</v>
      </c>
      <c r="E4" s="86" t="s">
        <v>152</v>
      </c>
      <c r="F4" s="140">
        <v>0</v>
      </c>
      <c r="G4" s="143">
        <v>0</v>
      </c>
      <c r="H4" s="145">
        <f>F4*G4</f>
        <v>0</v>
      </c>
      <c r="I4" s="100">
        <v>0</v>
      </c>
      <c r="J4" s="61" t="s">
        <v>20</v>
      </c>
      <c r="K4" s="60" t="s">
        <v>7</v>
      </c>
      <c r="L4" s="60" t="s">
        <v>56</v>
      </c>
      <c r="M4" s="60" t="s">
        <v>56</v>
      </c>
      <c r="N4" s="60" t="s">
        <v>56</v>
      </c>
      <c r="O4" s="60" t="s">
        <v>56</v>
      </c>
      <c r="P4" s="60" t="s">
        <v>56</v>
      </c>
      <c r="Q4" s="60" t="s">
        <v>56</v>
      </c>
      <c r="R4" s="60" t="s">
        <v>56</v>
      </c>
      <c r="S4" s="60" t="s">
        <v>56</v>
      </c>
      <c r="T4" s="60" t="s">
        <v>56</v>
      </c>
    </row>
    <row r="5" spans="1:20" ht="66" customHeight="1" thickTop="1" thickBot="1" x14ac:dyDescent="0.3">
      <c r="A5" s="80"/>
      <c r="B5" s="83"/>
      <c r="C5" s="109"/>
      <c r="D5" s="138"/>
      <c r="E5" s="87"/>
      <c r="F5" s="141"/>
      <c r="G5" s="144"/>
      <c r="H5" s="146"/>
      <c r="I5" s="101"/>
      <c r="J5" s="61" t="s">
        <v>51</v>
      </c>
      <c r="K5" s="60" t="str">
        <f>HLOOKUP('CY 11-FAR 52.217-8 (6 mo extn)'!K4,'Labor Categories_W_PRICES'!$B$4:$AJ$18,2,FALSE)</f>
        <v>Junior Technician (example)</v>
      </c>
      <c r="L5" s="60" t="e">
        <f>HLOOKUP('CY 11-FAR 52.217-8 (6 mo extn)'!L4,'Labor Categories_W_PRICES'!$B$4:$AJ$18,2,FALSE)</f>
        <v>#N/A</v>
      </c>
      <c r="M5" s="60" t="e">
        <f>HLOOKUP('CY 11-FAR 52.217-8 (6 mo extn)'!M4,'Labor Categories_W_PRICES'!$B$4:$AJ$18,2,FALSE)</f>
        <v>#N/A</v>
      </c>
      <c r="N5" s="60" t="e">
        <f>HLOOKUP('CY 11-FAR 52.217-8 (6 mo extn)'!N4,'Labor Categories_W_PRICES'!$B$4:$AJ$18,2,FALSE)</f>
        <v>#N/A</v>
      </c>
      <c r="O5" s="60" t="e">
        <f>HLOOKUP('CY 11-FAR 52.217-8 (6 mo extn)'!O4,'Labor Categories_W_PRICES'!$B$4:$AJ$18,2,FALSE)</f>
        <v>#N/A</v>
      </c>
      <c r="P5" s="60" t="e">
        <f>HLOOKUP('CY 11-FAR 52.217-8 (6 mo extn)'!P4,'Labor Categories_W_PRICES'!$B$4:$AJ$18,2,FALSE)</f>
        <v>#N/A</v>
      </c>
      <c r="Q5" s="60" t="e">
        <f>HLOOKUP('CY 11-FAR 52.217-8 (6 mo extn)'!Q4,'Labor Categories_W_PRICES'!$B$4:$AJ$18,2,FALSE)</f>
        <v>#N/A</v>
      </c>
      <c r="R5" s="60" t="e">
        <f>HLOOKUP('CY 11-FAR 52.217-8 (6 mo extn)'!R4,'Labor Categories_W_PRICES'!$B$4:$AJ$18,2,FALSE)</f>
        <v>#N/A</v>
      </c>
      <c r="S5" s="60" t="e">
        <f>HLOOKUP('CY 11-FAR 52.217-8 (6 mo extn)'!S4,'Labor Categories_W_PRICES'!$B$4:$AJ$18,2,FALSE)</f>
        <v>#N/A</v>
      </c>
      <c r="T5" s="60" t="e">
        <f>HLOOKUP('CY 11-FAR 52.217-8 (6 mo extn)'!T4,'Labor Categories_W_PRICES'!$B$4:$AJ$18,2,FALSE)</f>
        <v>#N/A</v>
      </c>
    </row>
    <row r="6" spans="1:20" ht="66" customHeight="1" thickTop="1" thickBot="1" x14ac:dyDescent="0.3">
      <c r="A6" s="81"/>
      <c r="B6" s="84"/>
      <c r="C6" s="109"/>
      <c r="D6" s="139"/>
      <c r="E6" s="88"/>
      <c r="F6" s="142"/>
      <c r="G6" s="144"/>
      <c r="H6" s="147"/>
      <c r="I6" s="102">
        <f>SUM(K6:T6)</f>
        <v>1</v>
      </c>
      <c r="J6" s="61" t="s">
        <v>57</v>
      </c>
      <c r="K6" s="60">
        <v>1</v>
      </c>
      <c r="L6" s="60" t="s">
        <v>58</v>
      </c>
      <c r="M6" s="60" t="s">
        <v>58</v>
      </c>
      <c r="N6" s="60" t="s">
        <v>58</v>
      </c>
      <c r="O6" s="60" t="s">
        <v>58</v>
      </c>
      <c r="P6" s="60" t="s">
        <v>58</v>
      </c>
      <c r="Q6" s="60" t="s">
        <v>58</v>
      </c>
      <c r="R6" s="60" t="s">
        <v>58</v>
      </c>
      <c r="S6" s="60" t="s">
        <v>58</v>
      </c>
      <c r="T6" s="60" t="s">
        <v>58</v>
      </c>
    </row>
    <row r="7" spans="1:20" ht="66" customHeight="1" thickTop="1" thickBot="1" x14ac:dyDescent="0.3">
      <c r="A7" s="79" t="s">
        <v>200</v>
      </c>
      <c r="B7" s="82" t="s">
        <v>278</v>
      </c>
      <c r="C7" s="109" t="s">
        <v>281</v>
      </c>
      <c r="D7" s="92"/>
      <c r="E7" s="86" t="s">
        <v>152</v>
      </c>
      <c r="F7" s="140">
        <v>0</v>
      </c>
      <c r="G7" s="143">
        <v>0</v>
      </c>
      <c r="H7" s="145">
        <f t="shared" ref="H7" si="0">F7*G7</f>
        <v>0</v>
      </c>
      <c r="I7" s="100">
        <v>0</v>
      </c>
      <c r="J7" s="61" t="s">
        <v>20</v>
      </c>
      <c r="K7" s="60" t="s">
        <v>7</v>
      </c>
      <c r="L7" s="60" t="s">
        <v>56</v>
      </c>
      <c r="M7" s="60" t="s">
        <v>56</v>
      </c>
      <c r="N7" s="60" t="s">
        <v>56</v>
      </c>
      <c r="O7" s="60" t="s">
        <v>56</v>
      </c>
      <c r="P7" s="60" t="s">
        <v>56</v>
      </c>
      <c r="Q7" s="60" t="s">
        <v>56</v>
      </c>
      <c r="R7" s="60" t="s">
        <v>56</v>
      </c>
      <c r="S7" s="60" t="s">
        <v>56</v>
      </c>
      <c r="T7" s="60" t="s">
        <v>56</v>
      </c>
    </row>
    <row r="8" spans="1:20" ht="66" customHeight="1" thickTop="1" thickBot="1" x14ac:dyDescent="0.3">
      <c r="A8" s="80"/>
      <c r="B8" s="83"/>
      <c r="C8" s="109"/>
      <c r="D8" s="93"/>
      <c r="E8" s="87"/>
      <c r="F8" s="141"/>
      <c r="G8" s="144"/>
      <c r="H8" s="146"/>
      <c r="I8" s="101"/>
      <c r="J8" s="61" t="s">
        <v>51</v>
      </c>
      <c r="K8" s="60" t="str">
        <f>HLOOKUP('CY 11-FAR 52.217-8 (6 mo extn)'!K7,'Labor Categories_W_PRICES'!$B$4:$AJ$18,2,FALSE)</f>
        <v>Junior Technician (example)</v>
      </c>
      <c r="L8" s="60" t="e">
        <f>HLOOKUP('CY 11-FAR 52.217-8 (6 mo extn)'!L7,'Labor Categories_W_PRICES'!$B$4:$AJ$18,2,FALSE)</f>
        <v>#N/A</v>
      </c>
      <c r="M8" s="60" t="e">
        <f>HLOOKUP('CY 11-FAR 52.217-8 (6 mo extn)'!M7,'Labor Categories_W_PRICES'!$B$4:$AJ$18,2,FALSE)</f>
        <v>#N/A</v>
      </c>
      <c r="N8" s="60" t="e">
        <f>HLOOKUP('CY 11-FAR 52.217-8 (6 mo extn)'!N7,'Labor Categories_W_PRICES'!$B$4:$AJ$18,2,FALSE)</f>
        <v>#N/A</v>
      </c>
      <c r="O8" s="60" t="e">
        <f>HLOOKUP('CY 11-FAR 52.217-8 (6 mo extn)'!O7,'Labor Categories_W_PRICES'!$B$4:$AJ$18,2,FALSE)</f>
        <v>#N/A</v>
      </c>
      <c r="P8" s="60" t="e">
        <f>HLOOKUP('CY 11-FAR 52.217-8 (6 mo extn)'!P7,'Labor Categories_W_PRICES'!$B$4:$AJ$18,2,FALSE)</f>
        <v>#N/A</v>
      </c>
      <c r="Q8" s="60" t="e">
        <f>HLOOKUP('CY 11-FAR 52.217-8 (6 mo extn)'!Q7,'Labor Categories_W_PRICES'!$B$4:$AJ$18,2,FALSE)</f>
        <v>#N/A</v>
      </c>
      <c r="R8" s="60" t="e">
        <f>HLOOKUP('CY 11-FAR 52.217-8 (6 mo extn)'!R7,'Labor Categories_W_PRICES'!$B$4:$AJ$18,2,FALSE)</f>
        <v>#N/A</v>
      </c>
      <c r="S8" s="60" t="e">
        <f>HLOOKUP('CY 11-FAR 52.217-8 (6 mo extn)'!S7,'Labor Categories_W_PRICES'!$B$4:$AJ$18,2,FALSE)</f>
        <v>#N/A</v>
      </c>
      <c r="T8" s="60" t="e">
        <f>HLOOKUP('CY 11-FAR 52.217-8 (6 mo extn)'!T7,'Labor Categories_W_PRICES'!$B$4:$AJ$18,2,FALSE)</f>
        <v>#N/A</v>
      </c>
    </row>
    <row r="9" spans="1:20" ht="66" customHeight="1" thickTop="1" thickBot="1" x14ac:dyDescent="0.3">
      <c r="A9" s="81"/>
      <c r="B9" s="84"/>
      <c r="C9" s="109"/>
      <c r="D9" s="94"/>
      <c r="E9" s="88"/>
      <c r="F9" s="141"/>
      <c r="G9" s="148"/>
      <c r="H9" s="147"/>
      <c r="I9" s="102"/>
      <c r="J9" s="61" t="s">
        <v>57</v>
      </c>
      <c r="K9" s="73">
        <v>1</v>
      </c>
      <c r="L9" s="73" t="s">
        <v>58</v>
      </c>
      <c r="M9" s="73" t="s">
        <v>58</v>
      </c>
      <c r="N9" s="73" t="s">
        <v>58</v>
      </c>
      <c r="O9" s="73" t="s">
        <v>58</v>
      </c>
      <c r="P9" s="73" t="s">
        <v>58</v>
      </c>
      <c r="Q9" s="73" t="s">
        <v>58</v>
      </c>
      <c r="R9" s="73" t="s">
        <v>58</v>
      </c>
      <c r="S9" s="73" t="s">
        <v>58</v>
      </c>
      <c r="T9" s="73" t="s">
        <v>58</v>
      </c>
    </row>
    <row r="10" spans="1:20" ht="66" customHeight="1" thickTop="1" thickBot="1" x14ac:dyDescent="0.3">
      <c r="A10" s="79" t="s">
        <v>201</v>
      </c>
      <c r="B10" s="82" t="s">
        <v>153</v>
      </c>
      <c r="C10" s="109" t="s">
        <v>261</v>
      </c>
      <c r="D10" s="92" t="s">
        <v>170</v>
      </c>
      <c r="E10" s="119" t="s">
        <v>211</v>
      </c>
      <c r="F10" s="122" t="s">
        <v>203</v>
      </c>
      <c r="G10" s="125" t="s">
        <v>204</v>
      </c>
      <c r="H10" s="97">
        <v>0</v>
      </c>
      <c r="I10" s="103">
        <f>SUM(K12:T12)</f>
        <v>0</v>
      </c>
      <c r="J10" s="35" t="s">
        <v>20</v>
      </c>
      <c r="K10" s="62" t="s">
        <v>7</v>
      </c>
      <c r="L10" s="62" t="s">
        <v>56</v>
      </c>
      <c r="M10" s="62" t="s">
        <v>56</v>
      </c>
      <c r="N10" s="62" t="s">
        <v>56</v>
      </c>
      <c r="O10" s="62" t="s">
        <v>56</v>
      </c>
      <c r="P10" s="62" t="s">
        <v>56</v>
      </c>
      <c r="Q10" s="62" t="s">
        <v>56</v>
      </c>
      <c r="R10" s="62" t="s">
        <v>56</v>
      </c>
      <c r="S10" s="62" t="s">
        <v>56</v>
      </c>
      <c r="T10" s="62" t="s">
        <v>56</v>
      </c>
    </row>
    <row r="11" spans="1:20" ht="66" customHeight="1" thickTop="1" thickBot="1" x14ac:dyDescent="0.3">
      <c r="A11" s="80"/>
      <c r="B11" s="83"/>
      <c r="C11" s="109"/>
      <c r="D11" s="93"/>
      <c r="E11" s="120"/>
      <c r="F11" s="123"/>
      <c r="G11" s="126"/>
      <c r="H11" s="98"/>
      <c r="I11" s="104"/>
      <c r="J11" s="35" t="s">
        <v>51</v>
      </c>
      <c r="K11" s="38" t="str">
        <f>HLOOKUP('CY 11-FAR 52.217-8 (6 mo extn)'!K10,'Labor Categories_W_PRICES'!$B$4:$AJ$18,2,FALSE)</f>
        <v>Junior Technician (example)</v>
      </c>
      <c r="L11" s="38" t="e">
        <f>HLOOKUP('CY 11-FAR 52.217-8 (6 mo extn)'!L10,'Labor Categories_W_PRICES'!$B$4:$AJ$18,2,FALSE)</f>
        <v>#N/A</v>
      </c>
      <c r="M11" s="38" t="e">
        <f>HLOOKUP('CY 11-FAR 52.217-8 (6 mo extn)'!M10,'Labor Categories_W_PRICES'!$B$4:$AJ$18,2,FALSE)</f>
        <v>#N/A</v>
      </c>
      <c r="N11" s="38" t="e">
        <f>HLOOKUP('CY 11-FAR 52.217-8 (6 mo extn)'!N10,'Labor Categories_W_PRICES'!$B$4:$AJ$18,2,FALSE)</f>
        <v>#N/A</v>
      </c>
      <c r="O11" s="38" t="e">
        <f>HLOOKUP('CY 11-FAR 52.217-8 (6 mo extn)'!O10,'Labor Categories_W_PRICES'!$B$4:$AJ$18,2,FALSE)</f>
        <v>#N/A</v>
      </c>
      <c r="P11" s="38" t="e">
        <f>HLOOKUP('CY 11-FAR 52.217-8 (6 mo extn)'!P10,'Labor Categories_W_PRICES'!$B$4:$AJ$18,2,FALSE)</f>
        <v>#N/A</v>
      </c>
      <c r="Q11" s="38" t="e">
        <f>HLOOKUP('CY 11-FAR 52.217-8 (6 mo extn)'!Q10,'Labor Categories_W_PRICES'!$B$4:$AJ$18,2,FALSE)</f>
        <v>#N/A</v>
      </c>
      <c r="R11" s="38" t="e">
        <f>HLOOKUP('CY 11-FAR 52.217-8 (6 mo extn)'!R10,'Labor Categories_W_PRICES'!$B$4:$AJ$18,2,FALSE)</f>
        <v>#N/A</v>
      </c>
      <c r="S11" s="38" t="e">
        <f>HLOOKUP('CY 11-FAR 52.217-8 (6 mo extn)'!S10,'Labor Categories_W_PRICES'!$B$4:$AJ$18,2,FALSE)</f>
        <v>#N/A</v>
      </c>
      <c r="T11" s="38" t="e">
        <f>HLOOKUP('CY 11-FAR 52.217-8 (6 mo extn)'!T10,'Labor Categories_W_PRICES'!$B$4:$AJ$18,2,FALSE)</f>
        <v>#N/A</v>
      </c>
    </row>
    <row r="12" spans="1:20" ht="75.75" customHeight="1" thickTop="1" thickBot="1" x14ac:dyDescent="0.3">
      <c r="A12" s="81"/>
      <c r="B12" s="84"/>
      <c r="C12" s="109"/>
      <c r="D12" s="94"/>
      <c r="E12" s="121"/>
      <c r="F12" s="124"/>
      <c r="G12" s="127"/>
      <c r="H12" s="98"/>
      <c r="I12" s="105"/>
      <c r="J12" s="39" t="s">
        <v>57</v>
      </c>
      <c r="K12" s="62">
        <v>0</v>
      </c>
      <c r="L12" s="40" t="s">
        <v>172</v>
      </c>
      <c r="M12" s="40" t="s">
        <v>172</v>
      </c>
      <c r="N12" s="40" t="s">
        <v>172</v>
      </c>
      <c r="O12" s="40" t="s">
        <v>172</v>
      </c>
      <c r="P12" s="40" t="s">
        <v>172</v>
      </c>
      <c r="Q12" s="40" t="s">
        <v>172</v>
      </c>
      <c r="R12" s="40" t="s">
        <v>172</v>
      </c>
      <c r="S12" s="40" t="s">
        <v>172</v>
      </c>
      <c r="T12" s="40" t="s">
        <v>172</v>
      </c>
    </row>
    <row r="13" spans="1:20" ht="66" customHeight="1" thickTop="1" thickBot="1" x14ac:dyDescent="0.3">
      <c r="A13" s="79" t="s">
        <v>239</v>
      </c>
      <c r="B13" s="82" t="s">
        <v>259</v>
      </c>
      <c r="C13" s="109" t="s">
        <v>276</v>
      </c>
      <c r="D13" s="92" t="s">
        <v>170</v>
      </c>
      <c r="E13" s="86" t="s">
        <v>211</v>
      </c>
      <c r="F13" s="80">
        <v>1</v>
      </c>
      <c r="G13" s="106">
        <v>0</v>
      </c>
      <c r="H13" s="108">
        <f t="shared" ref="H13" si="1">F13*G13</f>
        <v>0</v>
      </c>
      <c r="I13" s="103">
        <f>SUM(K15:T15)</f>
        <v>0</v>
      </c>
      <c r="J13" s="35" t="s">
        <v>20</v>
      </c>
      <c r="K13" s="75" t="s">
        <v>7</v>
      </c>
      <c r="L13" s="75" t="s">
        <v>56</v>
      </c>
      <c r="M13" s="75" t="s">
        <v>56</v>
      </c>
      <c r="N13" s="75" t="s">
        <v>56</v>
      </c>
      <c r="O13" s="75" t="s">
        <v>56</v>
      </c>
      <c r="P13" s="75" t="s">
        <v>56</v>
      </c>
      <c r="Q13" s="75" t="s">
        <v>56</v>
      </c>
      <c r="R13" s="75" t="s">
        <v>56</v>
      </c>
      <c r="S13" s="75" t="s">
        <v>56</v>
      </c>
      <c r="T13" s="75" t="s">
        <v>56</v>
      </c>
    </row>
    <row r="14" spans="1:20" ht="66" customHeight="1" thickTop="1" thickBot="1" x14ac:dyDescent="0.3">
      <c r="A14" s="80"/>
      <c r="B14" s="83"/>
      <c r="C14" s="109"/>
      <c r="D14" s="93"/>
      <c r="E14" s="87"/>
      <c r="F14" s="80"/>
      <c r="G14" s="98"/>
      <c r="H14" s="80"/>
      <c r="I14" s="104"/>
      <c r="J14" s="35" t="s">
        <v>51</v>
      </c>
      <c r="K14" s="38" t="str">
        <f>HLOOKUP('CY 11-FAR 52.217-8 (6 mo extn)'!K13,'Labor Categories_W_PRICES'!$B$4:$AJ$18,2,FALSE)</f>
        <v>Junior Technician (example)</v>
      </c>
      <c r="L14" s="38" t="e">
        <f>HLOOKUP('CY 11-FAR 52.217-8 (6 mo extn)'!L13,'Labor Categories_W_PRICES'!$B$4:$AJ$18,2,FALSE)</f>
        <v>#N/A</v>
      </c>
      <c r="M14" s="38" t="e">
        <f>HLOOKUP('CY 11-FAR 52.217-8 (6 mo extn)'!M13,'Labor Categories_W_PRICES'!$B$4:$AJ$18,2,FALSE)</f>
        <v>#N/A</v>
      </c>
      <c r="N14" s="38" t="e">
        <f>HLOOKUP('CY 11-FAR 52.217-8 (6 mo extn)'!N13,'Labor Categories_W_PRICES'!$B$4:$AJ$18,2,FALSE)</f>
        <v>#N/A</v>
      </c>
      <c r="O14" s="38" t="e">
        <f>HLOOKUP('CY 11-FAR 52.217-8 (6 mo extn)'!O13,'Labor Categories_W_PRICES'!$B$4:$AJ$18,2,FALSE)</f>
        <v>#N/A</v>
      </c>
      <c r="P14" s="38" t="e">
        <f>HLOOKUP('CY 11-FAR 52.217-8 (6 mo extn)'!P13,'Labor Categories_W_PRICES'!$B$4:$AJ$18,2,FALSE)</f>
        <v>#N/A</v>
      </c>
      <c r="Q14" s="38" t="e">
        <f>HLOOKUP('CY 11-FAR 52.217-8 (6 mo extn)'!Q13,'Labor Categories_W_PRICES'!$B$4:$AJ$18,2,FALSE)</f>
        <v>#N/A</v>
      </c>
      <c r="R14" s="38" t="e">
        <f>HLOOKUP('CY 11-FAR 52.217-8 (6 mo extn)'!R13,'Labor Categories_W_PRICES'!$B$4:$AJ$18,2,FALSE)</f>
        <v>#N/A</v>
      </c>
      <c r="S14" s="38" t="e">
        <f>HLOOKUP('CY 11-FAR 52.217-8 (6 mo extn)'!S13,'Labor Categories_W_PRICES'!$B$4:$AJ$18,2,FALSE)</f>
        <v>#N/A</v>
      </c>
      <c r="T14" s="38" t="e">
        <f>HLOOKUP('CY 11-FAR 52.217-8 (6 mo extn)'!T13,'Labor Categories_W_PRICES'!$B$4:$AJ$18,2,FALSE)</f>
        <v>#N/A</v>
      </c>
    </row>
    <row r="15" spans="1:20" ht="66" customHeight="1" thickTop="1" thickBot="1" x14ac:dyDescent="0.3">
      <c r="A15" s="81"/>
      <c r="B15" s="84"/>
      <c r="C15" s="109"/>
      <c r="D15" s="94"/>
      <c r="E15" s="88"/>
      <c r="F15" s="81"/>
      <c r="G15" s="107"/>
      <c r="H15" s="81"/>
      <c r="I15" s="105"/>
      <c r="J15" s="39" t="s">
        <v>57</v>
      </c>
      <c r="K15" s="75">
        <v>0</v>
      </c>
      <c r="L15" s="40" t="s">
        <v>172</v>
      </c>
      <c r="M15" s="40" t="s">
        <v>172</v>
      </c>
      <c r="N15" s="40" t="s">
        <v>172</v>
      </c>
      <c r="O15" s="40" t="s">
        <v>172</v>
      </c>
      <c r="P15" s="40" t="s">
        <v>172</v>
      </c>
      <c r="Q15" s="40" t="s">
        <v>172</v>
      </c>
      <c r="R15" s="40" t="s">
        <v>172</v>
      </c>
      <c r="S15" s="40" t="s">
        <v>172</v>
      </c>
      <c r="T15" s="40" t="s">
        <v>172</v>
      </c>
    </row>
    <row r="16" spans="1:20" ht="66" customHeight="1" thickTop="1" thickBot="1" x14ac:dyDescent="0.3">
      <c r="A16" s="79" t="s">
        <v>146</v>
      </c>
      <c r="B16" s="82" t="s">
        <v>155</v>
      </c>
      <c r="C16" s="85" t="s">
        <v>242</v>
      </c>
      <c r="D16" s="89" t="s">
        <v>170</v>
      </c>
      <c r="E16" s="86" t="s">
        <v>211</v>
      </c>
      <c r="F16" s="79">
        <v>1</v>
      </c>
      <c r="G16" s="97">
        <v>0</v>
      </c>
      <c r="H16" s="99">
        <f t="shared" ref="H16" si="2">F16*G16</f>
        <v>0</v>
      </c>
      <c r="I16" s="103">
        <f t="shared" ref="I16" si="3">SUM(K18:T18)</f>
        <v>0</v>
      </c>
      <c r="J16" s="35" t="s">
        <v>20</v>
      </c>
      <c r="K16" s="62" t="s">
        <v>7</v>
      </c>
      <c r="L16" s="62" t="s">
        <v>56</v>
      </c>
      <c r="M16" s="62" t="s">
        <v>56</v>
      </c>
      <c r="N16" s="62" t="s">
        <v>56</v>
      </c>
      <c r="O16" s="62" t="s">
        <v>56</v>
      </c>
      <c r="P16" s="62" t="s">
        <v>56</v>
      </c>
      <c r="Q16" s="62" t="s">
        <v>56</v>
      </c>
      <c r="R16" s="62" t="s">
        <v>56</v>
      </c>
      <c r="S16" s="62" t="s">
        <v>56</v>
      </c>
      <c r="T16" s="62" t="s">
        <v>56</v>
      </c>
    </row>
    <row r="17" spans="1:20" ht="66" customHeight="1" thickTop="1" thickBot="1" x14ac:dyDescent="0.3">
      <c r="A17" s="80"/>
      <c r="B17" s="83"/>
      <c r="C17" s="85"/>
      <c r="D17" s="90"/>
      <c r="E17" s="87"/>
      <c r="F17" s="80"/>
      <c r="G17" s="98"/>
      <c r="H17" s="80"/>
      <c r="I17" s="104"/>
      <c r="J17" s="35" t="s">
        <v>51</v>
      </c>
      <c r="K17" s="38" t="str">
        <f>HLOOKUP('CY 11-FAR 52.217-8 (6 mo extn)'!K16,'Labor Categories_W_PRICES'!$B$4:$AJ$18,2,FALSE)</f>
        <v>Junior Technician (example)</v>
      </c>
      <c r="L17" s="38" t="e">
        <f>HLOOKUP('CY 11-FAR 52.217-8 (6 mo extn)'!L16,'Labor Categories_W_PRICES'!$B$4:$AJ$18,2,FALSE)</f>
        <v>#N/A</v>
      </c>
      <c r="M17" s="38" t="e">
        <f>HLOOKUP('CY 11-FAR 52.217-8 (6 mo extn)'!M16,'Labor Categories_W_PRICES'!$B$4:$AJ$18,2,FALSE)</f>
        <v>#N/A</v>
      </c>
      <c r="N17" s="38" t="e">
        <f>HLOOKUP('CY 11-FAR 52.217-8 (6 mo extn)'!N16,'Labor Categories_W_PRICES'!$B$4:$AJ$18,2,FALSE)</f>
        <v>#N/A</v>
      </c>
      <c r="O17" s="38" t="e">
        <f>HLOOKUP('CY 11-FAR 52.217-8 (6 mo extn)'!O16,'Labor Categories_W_PRICES'!$B$4:$AJ$18,2,FALSE)</f>
        <v>#N/A</v>
      </c>
      <c r="P17" s="38" t="e">
        <f>HLOOKUP('CY 11-FAR 52.217-8 (6 mo extn)'!P16,'Labor Categories_W_PRICES'!$B$4:$AJ$18,2,FALSE)</f>
        <v>#N/A</v>
      </c>
      <c r="Q17" s="38" t="e">
        <f>HLOOKUP('CY 11-FAR 52.217-8 (6 mo extn)'!Q16,'Labor Categories_W_PRICES'!$B$4:$AJ$18,2,FALSE)</f>
        <v>#N/A</v>
      </c>
      <c r="R17" s="38" t="e">
        <f>HLOOKUP('CY 11-FAR 52.217-8 (6 mo extn)'!R16,'Labor Categories_W_PRICES'!$B$4:$AJ$18,2,FALSE)</f>
        <v>#N/A</v>
      </c>
      <c r="S17" s="38" t="e">
        <f>HLOOKUP('CY 11-FAR 52.217-8 (6 mo extn)'!S16,'Labor Categories_W_PRICES'!$B$4:$AJ$18,2,FALSE)</f>
        <v>#N/A</v>
      </c>
      <c r="T17" s="38" t="e">
        <f>HLOOKUP('CY 11-FAR 52.217-8 (6 mo extn)'!T16,'Labor Categories_W_PRICES'!$B$4:$AJ$18,2,FALSE)</f>
        <v>#N/A</v>
      </c>
    </row>
    <row r="18" spans="1:20" ht="66" customHeight="1" thickTop="1" thickBot="1" x14ac:dyDescent="0.3">
      <c r="A18" s="81"/>
      <c r="B18" s="84"/>
      <c r="C18" s="85" t="s">
        <v>170</v>
      </c>
      <c r="D18" s="91"/>
      <c r="E18" s="88"/>
      <c r="F18" s="81"/>
      <c r="G18" s="107"/>
      <c r="H18" s="81"/>
      <c r="I18" s="105"/>
      <c r="J18" s="39" t="s">
        <v>57</v>
      </c>
      <c r="K18" s="62">
        <v>0</v>
      </c>
      <c r="L18" s="40" t="s">
        <v>172</v>
      </c>
      <c r="M18" s="40" t="s">
        <v>172</v>
      </c>
      <c r="N18" s="40" t="s">
        <v>172</v>
      </c>
      <c r="O18" s="40" t="s">
        <v>172</v>
      </c>
      <c r="P18" s="40" t="s">
        <v>172</v>
      </c>
      <c r="Q18" s="40" t="s">
        <v>172</v>
      </c>
      <c r="R18" s="40" t="s">
        <v>172</v>
      </c>
      <c r="S18" s="40" t="s">
        <v>172</v>
      </c>
      <c r="T18" s="40" t="s">
        <v>172</v>
      </c>
    </row>
    <row r="19" spans="1:20" ht="66" customHeight="1" thickTop="1" thickBot="1" x14ac:dyDescent="0.3">
      <c r="A19" s="79" t="s">
        <v>147</v>
      </c>
      <c r="B19" s="82" t="s">
        <v>156</v>
      </c>
      <c r="C19" s="85" t="s">
        <v>262</v>
      </c>
      <c r="D19" s="92" t="s">
        <v>170</v>
      </c>
      <c r="E19" s="86" t="s">
        <v>211</v>
      </c>
      <c r="F19" s="79">
        <v>1</v>
      </c>
      <c r="G19" s="97">
        <v>0</v>
      </c>
      <c r="H19" s="99">
        <f t="shared" ref="H19" si="4">F19*G19</f>
        <v>0</v>
      </c>
      <c r="I19" s="103">
        <f t="shared" ref="I19" si="5">SUM(K21:T21)</f>
        <v>0</v>
      </c>
      <c r="J19" s="35" t="s">
        <v>20</v>
      </c>
      <c r="K19" s="62" t="s">
        <v>7</v>
      </c>
      <c r="L19" s="62" t="s">
        <v>56</v>
      </c>
      <c r="M19" s="62" t="s">
        <v>56</v>
      </c>
      <c r="N19" s="62" t="s">
        <v>56</v>
      </c>
      <c r="O19" s="62" t="s">
        <v>56</v>
      </c>
      <c r="P19" s="62" t="s">
        <v>56</v>
      </c>
      <c r="Q19" s="62" t="s">
        <v>56</v>
      </c>
      <c r="R19" s="62" t="s">
        <v>56</v>
      </c>
      <c r="S19" s="62" t="s">
        <v>56</v>
      </c>
      <c r="T19" s="62" t="s">
        <v>56</v>
      </c>
    </row>
    <row r="20" spans="1:20" ht="66" customHeight="1" thickTop="1" thickBot="1" x14ac:dyDescent="0.3">
      <c r="A20" s="80"/>
      <c r="B20" s="83"/>
      <c r="C20" s="85"/>
      <c r="D20" s="93"/>
      <c r="E20" s="87"/>
      <c r="F20" s="80"/>
      <c r="G20" s="98"/>
      <c r="H20" s="80"/>
      <c r="I20" s="104"/>
      <c r="J20" s="35" t="s">
        <v>51</v>
      </c>
      <c r="K20" s="38" t="str">
        <f>HLOOKUP('CY 11-FAR 52.217-8 (6 mo extn)'!K19,'Labor Categories_W_PRICES'!$B$4:$AJ$18,2,FALSE)</f>
        <v>Junior Technician (example)</v>
      </c>
      <c r="L20" s="38" t="e">
        <f>HLOOKUP('CY 11-FAR 52.217-8 (6 mo extn)'!L19,'Labor Categories_W_PRICES'!$B$4:$AJ$18,2,FALSE)</f>
        <v>#N/A</v>
      </c>
      <c r="M20" s="38" t="e">
        <f>HLOOKUP('CY 11-FAR 52.217-8 (6 mo extn)'!M19,'Labor Categories_W_PRICES'!$B$4:$AJ$18,2,FALSE)</f>
        <v>#N/A</v>
      </c>
      <c r="N20" s="38" t="e">
        <f>HLOOKUP('CY 11-FAR 52.217-8 (6 mo extn)'!N19,'Labor Categories_W_PRICES'!$B$4:$AJ$18,2,FALSE)</f>
        <v>#N/A</v>
      </c>
      <c r="O20" s="38" t="e">
        <f>HLOOKUP('CY 11-FAR 52.217-8 (6 mo extn)'!O19,'Labor Categories_W_PRICES'!$B$4:$AJ$18,2,FALSE)</f>
        <v>#N/A</v>
      </c>
      <c r="P20" s="38" t="e">
        <f>HLOOKUP('CY 11-FAR 52.217-8 (6 mo extn)'!P19,'Labor Categories_W_PRICES'!$B$4:$AJ$18,2,FALSE)</f>
        <v>#N/A</v>
      </c>
      <c r="Q20" s="38" t="e">
        <f>HLOOKUP('CY 11-FAR 52.217-8 (6 mo extn)'!Q19,'Labor Categories_W_PRICES'!$B$4:$AJ$18,2,FALSE)</f>
        <v>#N/A</v>
      </c>
      <c r="R20" s="38" t="e">
        <f>HLOOKUP('CY 11-FAR 52.217-8 (6 mo extn)'!R19,'Labor Categories_W_PRICES'!$B$4:$AJ$18,2,FALSE)</f>
        <v>#N/A</v>
      </c>
      <c r="S20" s="38" t="e">
        <f>HLOOKUP('CY 11-FAR 52.217-8 (6 mo extn)'!S19,'Labor Categories_W_PRICES'!$B$4:$AJ$18,2,FALSE)</f>
        <v>#N/A</v>
      </c>
      <c r="T20" s="38" t="e">
        <f>HLOOKUP('CY 11-FAR 52.217-8 (6 mo extn)'!T19,'Labor Categories_W_PRICES'!$B$4:$AJ$18,2,FALSE)</f>
        <v>#N/A</v>
      </c>
    </row>
    <row r="21" spans="1:20" ht="66" customHeight="1" thickTop="1" thickBot="1" x14ac:dyDescent="0.3">
      <c r="A21" s="81"/>
      <c r="B21" s="84"/>
      <c r="C21" s="85"/>
      <c r="D21" s="94"/>
      <c r="E21" s="88"/>
      <c r="F21" s="81"/>
      <c r="G21" s="98"/>
      <c r="H21" s="81"/>
      <c r="I21" s="105"/>
      <c r="J21" s="39" t="s">
        <v>57</v>
      </c>
      <c r="K21" s="62">
        <v>0</v>
      </c>
      <c r="L21" s="40" t="s">
        <v>172</v>
      </c>
      <c r="M21" s="40" t="s">
        <v>172</v>
      </c>
      <c r="N21" s="40" t="s">
        <v>172</v>
      </c>
      <c r="O21" s="40" t="s">
        <v>172</v>
      </c>
      <c r="P21" s="40" t="s">
        <v>172</v>
      </c>
      <c r="Q21" s="40" t="s">
        <v>172</v>
      </c>
      <c r="R21" s="40" t="s">
        <v>172</v>
      </c>
      <c r="S21" s="40" t="s">
        <v>172</v>
      </c>
      <c r="T21" s="40" t="s">
        <v>172</v>
      </c>
    </row>
    <row r="22" spans="1:20" ht="66" customHeight="1" thickTop="1" thickBot="1" x14ac:dyDescent="0.3">
      <c r="A22" s="79" t="s">
        <v>148</v>
      </c>
      <c r="B22" s="82" t="s">
        <v>157</v>
      </c>
      <c r="C22" s="110" t="s">
        <v>208</v>
      </c>
      <c r="D22" s="92" t="s">
        <v>170</v>
      </c>
      <c r="E22" s="86" t="s">
        <v>211</v>
      </c>
      <c r="F22" s="79">
        <v>1</v>
      </c>
      <c r="G22" s="97">
        <v>0</v>
      </c>
      <c r="H22" s="99">
        <f t="shared" ref="H22" si="6">F22*G22</f>
        <v>0</v>
      </c>
      <c r="I22" s="103">
        <f t="shared" ref="I22" si="7">SUM(K24:T24)</f>
        <v>0</v>
      </c>
      <c r="J22" s="35" t="s">
        <v>20</v>
      </c>
      <c r="K22" s="62" t="s">
        <v>7</v>
      </c>
      <c r="L22" s="62" t="s">
        <v>7</v>
      </c>
      <c r="M22" s="62" t="s">
        <v>56</v>
      </c>
      <c r="N22" s="62" t="s">
        <v>56</v>
      </c>
      <c r="O22" s="62" t="s">
        <v>56</v>
      </c>
      <c r="P22" s="62" t="s">
        <v>56</v>
      </c>
      <c r="Q22" s="62" t="s">
        <v>56</v>
      </c>
      <c r="R22" s="62" t="s">
        <v>56</v>
      </c>
      <c r="S22" s="62" t="s">
        <v>56</v>
      </c>
      <c r="T22" s="62" t="s">
        <v>56</v>
      </c>
    </row>
    <row r="23" spans="1:20" ht="66" customHeight="1" thickTop="1" thickBot="1" x14ac:dyDescent="0.3">
      <c r="A23" s="80"/>
      <c r="B23" s="83"/>
      <c r="C23" s="111"/>
      <c r="D23" s="93"/>
      <c r="E23" s="87"/>
      <c r="F23" s="80"/>
      <c r="G23" s="98"/>
      <c r="H23" s="80"/>
      <c r="I23" s="104"/>
      <c r="J23" s="35" t="s">
        <v>51</v>
      </c>
      <c r="K23" s="38" t="str">
        <f>HLOOKUP('CY 11-FAR 52.217-8 (6 mo extn)'!K22,'Labor Categories_W_PRICES'!$B$4:$AJ$18,2,FALSE)</f>
        <v>Junior Technician (example)</v>
      </c>
      <c r="L23" s="38" t="str">
        <f>HLOOKUP('CY 11-FAR 52.217-8 (6 mo extn)'!L22,'Labor Categories_W_PRICES'!$B$4:$AJ$18,2,FALSE)</f>
        <v>Junior Technician (example)</v>
      </c>
      <c r="M23" s="38" t="e">
        <f>HLOOKUP('CY 11-FAR 52.217-8 (6 mo extn)'!M22,'Labor Categories_W_PRICES'!$B$4:$AJ$18,2,FALSE)</f>
        <v>#N/A</v>
      </c>
      <c r="N23" s="38" t="e">
        <f>HLOOKUP('CY 11-FAR 52.217-8 (6 mo extn)'!N22,'Labor Categories_W_PRICES'!$B$4:$AJ$18,2,FALSE)</f>
        <v>#N/A</v>
      </c>
      <c r="O23" s="38" t="e">
        <f>HLOOKUP('CY 11-FAR 52.217-8 (6 mo extn)'!O22,'Labor Categories_W_PRICES'!$B$4:$AJ$18,2,FALSE)</f>
        <v>#N/A</v>
      </c>
      <c r="P23" s="38" t="e">
        <f>HLOOKUP('CY 11-FAR 52.217-8 (6 mo extn)'!P22,'Labor Categories_W_PRICES'!$B$4:$AJ$18,2,FALSE)</f>
        <v>#N/A</v>
      </c>
      <c r="Q23" s="38" t="e">
        <f>HLOOKUP('CY 11-FAR 52.217-8 (6 mo extn)'!Q22,'Labor Categories_W_PRICES'!$B$4:$AJ$18,2,FALSE)</f>
        <v>#N/A</v>
      </c>
      <c r="R23" s="38" t="e">
        <f>HLOOKUP('CY 11-FAR 52.217-8 (6 mo extn)'!R22,'Labor Categories_W_PRICES'!$B$4:$AJ$18,2,FALSE)</f>
        <v>#N/A</v>
      </c>
      <c r="S23" s="38" t="e">
        <f>HLOOKUP('CY 11-FAR 52.217-8 (6 mo extn)'!S22,'Labor Categories_W_PRICES'!$B$4:$AJ$18,2,FALSE)</f>
        <v>#N/A</v>
      </c>
      <c r="T23" s="38" t="e">
        <f>HLOOKUP('CY 11-FAR 52.217-8 (6 mo extn)'!T22,'Labor Categories_W_PRICES'!$B$4:$AJ$18,2,FALSE)</f>
        <v>#N/A</v>
      </c>
    </row>
    <row r="24" spans="1:20" ht="66" customHeight="1" thickTop="1" thickBot="1" x14ac:dyDescent="0.3">
      <c r="A24" s="81"/>
      <c r="B24" s="84"/>
      <c r="C24" s="112"/>
      <c r="D24" s="94"/>
      <c r="E24" s="88"/>
      <c r="F24" s="81"/>
      <c r="G24" s="98"/>
      <c r="H24" s="81"/>
      <c r="I24" s="105"/>
      <c r="J24" s="39" t="s">
        <v>57</v>
      </c>
      <c r="K24" s="62">
        <v>0</v>
      </c>
      <c r="L24" s="40" t="s">
        <v>172</v>
      </c>
      <c r="M24" s="40" t="s">
        <v>172</v>
      </c>
      <c r="N24" s="40" t="s">
        <v>172</v>
      </c>
      <c r="O24" s="40" t="s">
        <v>172</v>
      </c>
      <c r="P24" s="40" t="s">
        <v>172</v>
      </c>
      <c r="Q24" s="40" t="s">
        <v>172</v>
      </c>
      <c r="R24" s="40" t="s">
        <v>172</v>
      </c>
      <c r="S24" s="40" t="s">
        <v>172</v>
      </c>
      <c r="T24" s="40" t="s">
        <v>172</v>
      </c>
    </row>
    <row r="25" spans="1:20" ht="66" customHeight="1" thickTop="1" thickBot="1" x14ac:dyDescent="0.3">
      <c r="A25" s="79" t="s">
        <v>149</v>
      </c>
      <c r="B25" s="82" t="s">
        <v>158</v>
      </c>
      <c r="C25" s="85" t="s">
        <v>209</v>
      </c>
      <c r="D25" s="92" t="s">
        <v>170</v>
      </c>
      <c r="E25" s="86" t="s">
        <v>211</v>
      </c>
      <c r="F25" s="79">
        <v>1</v>
      </c>
      <c r="G25" s="97">
        <v>0</v>
      </c>
      <c r="H25" s="99">
        <f t="shared" ref="H25" si="8">F25*G25</f>
        <v>0</v>
      </c>
      <c r="I25" s="103">
        <f t="shared" ref="I25" si="9">SUM(K27:T27)</f>
        <v>0</v>
      </c>
      <c r="J25" s="35" t="s">
        <v>20</v>
      </c>
      <c r="K25" s="62" t="s">
        <v>7</v>
      </c>
      <c r="L25" s="62" t="s">
        <v>56</v>
      </c>
      <c r="M25" s="62" t="s">
        <v>56</v>
      </c>
      <c r="N25" s="62" t="s">
        <v>56</v>
      </c>
      <c r="O25" s="62" t="s">
        <v>56</v>
      </c>
      <c r="P25" s="62" t="s">
        <v>56</v>
      </c>
      <c r="Q25" s="62" t="s">
        <v>56</v>
      </c>
      <c r="R25" s="62" t="s">
        <v>56</v>
      </c>
      <c r="S25" s="62" t="s">
        <v>56</v>
      </c>
      <c r="T25" s="62" t="s">
        <v>56</v>
      </c>
    </row>
    <row r="26" spans="1:20" ht="66" customHeight="1" thickTop="1" thickBot="1" x14ac:dyDescent="0.3">
      <c r="A26" s="80"/>
      <c r="B26" s="83"/>
      <c r="C26" s="85"/>
      <c r="D26" s="93"/>
      <c r="E26" s="87"/>
      <c r="F26" s="80"/>
      <c r="G26" s="98"/>
      <c r="H26" s="80"/>
      <c r="I26" s="104"/>
      <c r="J26" s="35" t="s">
        <v>51</v>
      </c>
      <c r="K26" s="38" t="str">
        <f>HLOOKUP('CY 11-FAR 52.217-8 (6 mo extn)'!K25,'Labor Categories_W_PRICES'!$B$4:$AJ$18,2,FALSE)</f>
        <v>Junior Technician (example)</v>
      </c>
      <c r="L26" s="38" t="e">
        <f>HLOOKUP('CY 11-FAR 52.217-8 (6 mo extn)'!L25,'Labor Categories_W_PRICES'!$B$4:$AJ$18,2,FALSE)</f>
        <v>#N/A</v>
      </c>
      <c r="M26" s="38" t="e">
        <f>HLOOKUP('CY 11-FAR 52.217-8 (6 mo extn)'!M25,'Labor Categories_W_PRICES'!$B$4:$AJ$18,2,FALSE)</f>
        <v>#N/A</v>
      </c>
      <c r="N26" s="38" t="e">
        <f>HLOOKUP('CY 11-FAR 52.217-8 (6 mo extn)'!N25,'Labor Categories_W_PRICES'!$B$4:$AJ$18,2,FALSE)</f>
        <v>#N/A</v>
      </c>
      <c r="O26" s="38" t="e">
        <f>HLOOKUP('CY 11-FAR 52.217-8 (6 mo extn)'!O25,'Labor Categories_W_PRICES'!$B$4:$AJ$18,2,FALSE)</f>
        <v>#N/A</v>
      </c>
      <c r="P26" s="38" t="e">
        <f>HLOOKUP('CY 11-FAR 52.217-8 (6 mo extn)'!P25,'Labor Categories_W_PRICES'!$B$4:$AJ$18,2,FALSE)</f>
        <v>#N/A</v>
      </c>
      <c r="Q26" s="38" t="e">
        <f>HLOOKUP('CY 11-FAR 52.217-8 (6 mo extn)'!Q25,'Labor Categories_W_PRICES'!$B$4:$AJ$18,2,FALSE)</f>
        <v>#N/A</v>
      </c>
      <c r="R26" s="38" t="e">
        <f>HLOOKUP('CY 11-FAR 52.217-8 (6 mo extn)'!R25,'Labor Categories_W_PRICES'!$B$4:$AJ$18,2,FALSE)</f>
        <v>#N/A</v>
      </c>
      <c r="S26" s="38" t="e">
        <f>HLOOKUP('CY 11-FAR 52.217-8 (6 mo extn)'!S25,'Labor Categories_W_PRICES'!$B$4:$AJ$18,2,FALSE)</f>
        <v>#N/A</v>
      </c>
      <c r="T26" s="38" t="e">
        <f>HLOOKUP('CY 11-FAR 52.217-8 (6 mo extn)'!T25,'Labor Categories_W_PRICES'!$B$4:$AJ$18,2,FALSE)</f>
        <v>#N/A</v>
      </c>
    </row>
    <row r="27" spans="1:20" ht="66" customHeight="1" thickTop="1" thickBot="1" x14ac:dyDescent="0.3">
      <c r="A27" s="81"/>
      <c r="B27" s="84"/>
      <c r="C27" s="85"/>
      <c r="D27" s="94"/>
      <c r="E27" s="88"/>
      <c r="F27" s="81"/>
      <c r="G27" s="98"/>
      <c r="H27" s="81"/>
      <c r="I27" s="105"/>
      <c r="J27" s="39" t="s">
        <v>57</v>
      </c>
      <c r="K27" s="62">
        <v>0</v>
      </c>
      <c r="L27" s="40" t="s">
        <v>172</v>
      </c>
      <c r="M27" s="40" t="s">
        <v>172</v>
      </c>
      <c r="N27" s="40" t="s">
        <v>172</v>
      </c>
      <c r="O27" s="40" t="s">
        <v>172</v>
      </c>
      <c r="P27" s="40" t="s">
        <v>172</v>
      </c>
      <c r="Q27" s="40" t="s">
        <v>172</v>
      </c>
      <c r="R27" s="40" t="s">
        <v>172</v>
      </c>
      <c r="S27" s="40" t="s">
        <v>172</v>
      </c>
      <c r="T27" s="40" t="s">
        <v>172</v>
      </c>
    </row>
    <row r="28" spans="1:20" ht="66" customHeight="1" thickTop="1" thickBot="1" x14ac:dyDescent="0.3">
      <c r="A28" s="79" t="s">
        <v>150</v>
      </c>
      <c r="B28" s="82" t="s">
        <v>6</v>
      </c>
      <c r="C28" s="85" t="s">
        <v>263</v>
      </c>
      <c r="D28" s="89" t="s">
        <v>170</v>
      </c>
      <c r="E28" s="86" t="s">
        <v>59</v>
      </c>
      <c r="F28" s="79">
        <v>1</v>
      </c>
      <c r="G28" s="97">
        <v>0</v>
      </c>
      <c r="H28" s="99">
        <f t="shared" ref="H28" si="10">F28*G28</f>
        <v>0</v>
      </c>
      <c r="I28" s="100">
        <v>0</v>
      </c>
      <c r="J28" s="61" t="s">
        <v>20</v>
      </c>
      <c r="K28" s="74" t="s">
        <v>7</v>
      </c>
      <c r="L28" s="74" t="s">
        <v>56</v>
      </c>
      <c r="M28" s="74" t="s">
        <v>56</v>
      </c>
      <c r="N28" s="74" t="s">
        <v>56</v>
      </c>
      <c r="O28" s="74" t="s">
        <v>56</v>
      </c>
      <c r="P28" s="74" t="s">
        <v>56</v>
      </c>
      <c r="Q28" s="74" t="s">
        <v>56</v>
      </c>
      <c r="R28" s="74" t="s">
        <v>56</v>
      </c>
      <c r="S28" s="74" t="s">
        <v>56</v>
      </c>
      <c r="T28" s="74" t="s">
        <v>56</v>
      </c>
    </row>
    <row r="29" spans="1:20" ht="66" customHeight="1" thickTop="1" thickBot="1" x14ac:dyDescent="0.3">
      <c r="A29" s="80"/>
      <c r="B29" s="83"/>
      <c r="C29" s="85"/>
      <c r="D29" s="90"/>
      <c r="E29" s="87"/>
      <c r="F29" s="80"/>
      <c r="G29" s="98"/>
      <c r="H29" s="80"/>
      <c r="I29" s="101"/>
      <c r="J29" s="61" t="s">
        <v>51</v>
      </c>
      <c r="K29" s="60" t="str">
        <f>HLOOKUP('CY 11-FAR 52.217-8 (6 mo extn)'!K28,'Labor Categories_W_PRICES'!$B$4:$AJ$18,2,FALSE)</f>
        <v>Junior Technician (example)</v>
      </c>
      <c r="L29" s="60" t="e">
        <f>HLOOKUP('CY 11-FAR 52.217-8 (6 mo extn)'!L28,'Labor Categories_W_PRICES'!$B$4:$AJ$18,2,FALSE)</f>
        <v>#N/A</v>
      </c>
      <c r="M29" s="60" t="e">
        <f>HLOOKUP('CY 11-FAR 52.217-8 (6 mo extn)'!M28,'Labor Categories_W_PRICES'!$B$4:$AJ$18,2,FALSE)</f>
        <v>#N/A</v>
      </c>
      <c r="N29" s="60" t="e">
        <f>HLOOKUP('CY 11-FAR 52.217-8 (6 mo extn)'!N28,'Labor Categories_W_PRICES'!$B$4:$AJ$18,2,FALSE)</f>
        <v>#N/A</v>
      </c>
      <c r="O29" s="60" t="e">
        <f>HLOOKUP('CY 11-FAR 52.217-8 (6 mo extn)'!O28,'Labor Categories_W_PRICES'!$B$4:$AJ$18,2,FALSE)</f>
        <v>#N/A</v>
      </c>
      <c r="P29" s="60" t="e">
        <f>HLOOKUP('CY 11-FAR 52.217-8 (6 mo extn)'!P28,'Labor Categories_W_PRICES'!$B$4:$AJ$18,2,FALSE)</f>
        <v>#N/A</v>
      </c>
      <c r="Q29" s="60" t="e">
        <f>HLOOKUP('CY 11-FAR 52.217-8 (6 mo extn)'!Q28,'Labor Categories_W_PRICES'!$B$4:$AJ$18,2,FALSE)</f>
        <v>#N/A</v>
      </c>
      <c r="R29" s="60" t="e">
        <f>HLOOKUP('CY 11-FAR 52.217-8 (6 mo extn)'!R28,'Labor Categories_W_PRICES'!$B$4:$AJ$18,2,FALSE)</f>
        <v>#N/A</v>
      </c>
      <c r="S29" s="60" t="e">
        <f>HLOOKUP('CY 11-FAR 52.217-8 (6 mo extn)'!S28,'Labor Categories_W_PRICES'!$B$4:$AJ$18,2,FALSE)</f>
        <v>#N/A</v>
      </c>
      <c r="T29" s="60" t="e">
        <f>HLOOKUP('CY 11-FAR 52.217-8 (6 mo extn)'!T28,'Labor Categories_W_PRICES'!$B$4:$AJ$18,2,FALSE)</f>
        <v>#N/A</v>
      </c>
    </row>
    <row r="30" spans="1:20" ht="78.75" customHeight="1" thickTop="1" thickBot="1" x14ac:dyDescent="0.3">
      <c r="A30" s="81"/>
      <c r="B30" s="84"/>
      <c r="C30" s="85"/>
      <c r="D30" s="91"/>
      <c r="E30" s="88"/>
      <c r="F30" s="81"/>
      <c r="G30" s="98"/>
      <c r="H30" s="81"/>
      <c r="I30" s="102">
        <f>SUM(K30:T30)</f>
        <v>1</v>
      </c>
      <c r="J30" s="61" t="s">
        <v>57</v>
      </c>
      <c r="K30" s="60">
        <v>1</v>
      </c>
      <c r="L30" s="60" t="s">
        <v>172</v>
      </c>
      <c r="M30" s="60" t="s">
        <v>172</v>
      </c>
      <c r="N30" s="60" t="s">
        <v>172</v>
      </c>
      <c r="O30" s="60" t="s">
        <v>172</v>
      </c>
      <c r="P30" s="60" t="s">
        <v>172</v>
      </c>
      <c r="Q30" s="60" t="s">
        <v>172</v>
      </c>
      <c r="R30" s="60" t="s">
        <v>172</v>
      </c>
      <c r="S30" s="60" t="s">
        <v>172</v>
      </c>
      <c r="T30" s="60" t="s">
        <v>172</v>
      </c>
    </row>
    <row r="31" spans="1:20" ht="66" customHeight="1" thickTop="1" thickBot="1" x14ac:dyDescent="0.3">
      <c r="A31" s="79" t="s">
        <v>240</v>
      </c>
      <c r="B31" s="82" t="s">
        <v>159</v>
      </c>
      <c r="C31" s="85" t="s">
        <v>264</v>
      </c>
      <c r="D31" s="92" t="s">
        <v>170</v>
      </c>
      <c r="E31" s="86" t="s">
        <v>211</v>
      </c>
      <c r="F31" s="79">
        <v>1</v>
      </c>
      <c r="G31" s="97">
        <v>0</v>
      </c>
      <c r="H31" s="99">
        <f t="shared" ref="H31" si="11">F31*G31</f>
        <v>0</v>
      </c>
      <c r="I31" s="100">
        <v>0</v>
      </c>
      <c r="J31" s="61" t="s">
        <v>20</v>
      </c>
      <c r="K31" s="60" t="s">
        <v>7</v>
      </c>
      <c r="L31" s="60" t="s">
        <v>56</v>
      </c>
      <c r="M31" s="60" t="s">
        <v>56</v>
      </c>
      <c r="N31" s="60" t="s">
        <v>56</v>
      </c>
      <c r="O31" s="60" t="s">
        <v>56</v>
      </c>
      <c r="P31" s="60" t="s">
        <v>56</v>
      </c>
      <c r="Q31" s="60" t="s">
        <v>56</v>
      </c>
      <c r="R31" s="60" t="s">
        <v>56</v>
      </c>
      <c r="S31" s="60" t="s">
        <v>56</v>
      </c>
      <c r="T31" s="60" t="s">
        <v>56</v>
      </c>
    </row>
    <row r="32" spans="1:20" ht="66" customHeight="1" thickTop="1" thickBot="1" x14ac:dyDescent="0.3">
      <c r="A32" s="80"/>
      <c r="B32" s="83"/>
      <c r="C32" s="85"/>
      <c r="D32" s="93"/>
      <c r="E32" s="87"/>
      <c r="F32" s="80"/>
      <c r="G32" s="98"/>
      <c r="H32" s="80"/>
      <c r="I32" s="101"/>
      <c r="J32" s="61" t="s">
        <v>51</v>
      </c>
      <c r="K32" s="60" t="str">
        <f>HLOOKUP('CY 11-FAR 52.217-8 (6 mo extn)'!K31,'Labor Categories_W_PRICES'!$B$4:$AJ$18,2,FALSE)</f>
        <v>Junior Technician (example)</v>
      </c>
      <c r="L32" s="60" t="e">
        <f>HLOOKUP('CY 11-FAR 52.217-8 (6 mo extn)'!L31,'Labor Categories_W_PRICES'!$B$4:$AJ$18,2,FALSE)</f>
        <v>#N/A</v>
      </c>
      <c r="M32" s="60" t="e">
        <f>HLOOKUP('CY 11-FAR 52.217-8 (6 mo extn)'!M31,'Labor Categories_W_PRICES'!$B$4:$AJ$18,2,FALSE)</f>
        <v>#N/A</v>
      </c>
      <c r="N32" s="60" t="e">
        <f>HLOOKUP('CY 11-FAR 52.217-8 (6 mo extn)'!N31,'Labor Categories_W_PRICES'!$B$4:$AJ$18,2,FALSE)</f>
        <v>#N/A</v>
      </c>
      <c r="O32" s="60" t="e">
        <f>HLOOKUP('CY 11-FAR 52.217-8 (6 mo extn)'!O31,'Labor Categories_W_PRICES'!$B$4:$AJ$18,2,FALSE)</f>
        <v>#N/A</v>
      </c>
      <c r="P32" s="60" t="e">
        <f>HLOOKUP('CY 11-FAR 52.217-8 (6 mo extn)'!P31,'Labor Categories_W_PRICES'!$B$4:$AJ$18,2,FALSE)</f>
        <v>#N/A</v>
      </c>
      <c r="Q32" s="60" t="e">
        <f>HLOOKUP('CY 11-FAR 52.217-8 (6 mo extn)'!Q31,'Labor Categories_W_PRICES'!$B$4:$AJ$18,2,FALSE)</f>
        <v>#N/A</v>
      </c>
      <c r="R32" s="60" t="e">
        <f>HLOOKUP('CY 11-FAR 52.217-8 (6 mo extn)'!R31,'Labor Categories_W_PRICES'!$B$4:$AJ$18,2,FALSE)</f>
        <v>#N/A</v>
      </c>
      <c r="S32" s="60" t="e">
        <f>HLOOKUP('CY 11-FAR 52.217-8 (6 mo extn)'!S31,'Labor Categories_W_PRICES'!$B$4:$AJ$18,2,FALSE)</f>
        <v>#N/A</v>
      </c>
      <c r="T32" s="60" t="e">
        <f>HLOOKUP('CY 11-FAR 52.217-8 (6 mo extn)'!T31,'Labor Categories_W_PRICES'!$B$4:$AJ$18,2,FALSE)</f>
        <v>#N/A</v>
      </c>
    </row>
    <row r="33" spans="1:20" ht="87.75" customHeight="1" thickTop="1" thickBot="1" x14ac:dyDescent="0.3">
      <c r="A33" s="81"/>
      <c r="B33" s="84"/>
      <c r="C33" s="85"/>
      <c r="D33" s="94"/>
      <c r="E33" s="88"/>
      <c r="F33" s="81"/>
      <c r="G33" s="107"/>
      <c r="H33" s="81"/>
      <c r="I33" s="102"/>
      <c r="J33" s="61" t="s">
        <v>57</v>
      </c>
      <c r="K33" s="60">
        <v>1</v>
      </c>
      <c r="L33" s="60" t="s">
        <v>172</v>
      </c>
      <c r="M33" s="60" t="s">
        <v>172</v>
      </c>
      <c r="N33" s="60" t="s">
        <v>172</v>
      </c>
      <c r="O33" s="60" t="s">
        <v>172</v>
      </c>
      <c r="P33" s="60" t="s">
        <v>172</v>
      </c>
      <c r="Q33" s="60" t="s">
        <v>172</v>
      </c>
      <c r="R33" s="60" t="s">
        <v>172</v>
      </c>
      <c r="S33" s="60" t="s">
        <v>172</v>
      </c>
      <c r="T33" s="60" t="s">
        <v>172</v>
      </c>
    </row>
    <row r="34" spans="1:20" ht="66" customHeight="1" thickTop="1" thickBot="1" x14ac:dyDescent="0.3">
      <c r="A34" s="79" t="s">
        <v>151</v>
      </c>
      <c r="B34" s="82" t="s">
        <v>166</v>
      </c>
      <c r="C34" s="85" t="s">
        <v>243</v>
      </c>
      <c r="D34" s="137" t="s">
        <v>260</v>
      </c>
      <c r="E34" s="86" t="s">
        <v>211</v>
      </c>
      <c r="F34" s="140">
        <v>0</v>
      </c>
      <c r="G34" s="149">
        <v>0</v>
      </c>
      <c r="H34" s="145">
        <f t="shared" ref="H34" si="12">F34*G34</f>
        <v>0</v>
      </c>
      <c r="I34" s="100">
        <v>0</v>
      </c>
      <c r="J34" s="61" t="s">
        <v>20</v>
      </c>
      <c r="K34" s="60" t="s">
        <v>7</v>
      </c>
      <c r="L34" s="60" t="s">
        <v>56</v>
      </c>
      <c r="M34" s="60" t="s">
        <v>56</v>
      </c>
      <c r="N34" s="60" t="s">
        <v>56</v>
      </c>
      <c r="O34" s="60" t="s">
        <v>56</v>
      </c>
      <c r="P34" s="60" t="s">
        <v>56</v>
      </c>
      <c r="Q34" s="60" t="s">
        <v>56</v>
      </c>
      <c r="R34" s="60" t="s">
        <v>56</v>
      </c>
      <c r="S34" s="60" t="s">
        <v>56</v>
      </c>
      <c r="T34" s="60" t="s">
        <v>56</v>
      </c>
    </row>
    <row r="35" spans="1:20" ht="66" customHeight="1" thickTop="1" thickBot="1" x14ac:dyDescent="0.3">
      <c r="A35" s="80"/>
      <c r="B35" s="83"/>
      <c r="C35" s="85"/>
      <c r="D35" s="138"/>
      <c r="E35" s="87"/>
      <c r="F35" s="141"/>
      <c r="G35" s="150"/>
      <c r="H35" s="146"/>
      <c r="I35" s="101"/>
      <c r="J35" s="61" t="s">
        <v>51</v>
      </c>
      <c r="K35" s="60" t="str">
        <f>HLOOKUP('CY 11-FAR 52.217-8 (6 mo extn)'!K34,'Labor Categories_W_PRICES'!$B$4:$AJ$18,2,FALSE)</f>
        <v>Junior Technician (example)</v>
      </c>
      <c r="L35" s="60" t="e">
        <f>HLOOKUP('CY 11-FAR 52.217-8 (6 mo extn)'!L34,'Labor Categories_W_PRICES'!$B$4:$AJ$18,2,FALSE)</f>
        <v>#N/A</v>
      </c>
      <c r="M35" s="60" t="e">
        <f>HLOOKUP('CY 11-FAR 52.217-8 (6 mo extn)'!M34,'Labor Categories_W_PRICES'!$B$4:$AJ$18,2,FALSE)</f>
        <v>#N/A</v>
      </c>
      <c r="N35" s="60" t="e">
        <f>HLOOKUP('CY 11-FAR 52.217-8 (6 mo extn)'!N34,'Labor Categories_W_PRICES'!$B$4:$AJ$18,2,FALSE)</f>
        <v>#N/A</v>
      </c>
      <c r="O35" s="60" t="e">
        <f>HLOOKUP('CY 11-FAR 52.217-8 (6 mo extn)'!O34,'Labor Categories_W_PRICES'!$B$4:$AJ$18,2,FALSE)</f>
        <v>#N/A</v>
      </c>
      <c r="P35" s="60" t="e">
        <f>HLOOKUP('CY 11-FAR 52.217-8 (6 mo extn)'!P34,'Labor Categories_W_PRICES'!$B$4:$AJ$18,2,FALSE)</f>
        <v>#N/A</v>
      </c>
      <c r="Q35" s="60" t="e">
        <f>HLOOKUP('CY 11-FAR 52.217-8 (6 mo extn)'!Q34,'Labor Categories_W_PRICES'!$B$4:$AJ$18,2,FALSE)</f>
        <v>#N/A</v>
      </c>
      <c r="R35" s="60" t="e">
        <f>HLOOKUP('CY 11-FAR 52.217-8 (6 mo extn)'!R34,'Labor Categories_W_PRICES'!$B$4:$AJ$18,2,FALSE)</f>
        <v>#N/A</v>
      </c>
      <c r="S35" s="60" t="e">
        <f>HLOOKUP('CY 11-FAR 52.217-8 (6 mo extn)'!S34,'Labor Categories_W_PRICES'!$B$4:$AJ$18,2,FALSE)</f>
        <v>#N/A</v>
      </c>
      <c r="T35" s="60" t="e">
        <f>HLOOKUP('CY 11-FAR 52.217-8 (6 mo extn)'!T34,'Labor Categories_W_PRICES'!$B$4:$AJ$18,2,FALSE)</f>
        <v>#N/A</v>
      </c>
    </row>
    <row r="36" spans="1:20" ht="66" customHeight="1" thickTop="1" thickBot="1" x14ac:dyDescent="0.3">
      <c r="A36" s="81"/>
      <c r="B36" s="84"/>
      <c r="C36" s="85"/>
      <c r="D36" s="139"/>
      <c r="E36" s="88"/>
      <c r="F36" s="141"/>
      <c r="G36" s="150"/>
      <c r="H36" s="147"/>
      <c r="I36" s="102">
        <f>SUM(K36:T36)</f>
        <v>1</v>
      </c>
      <c r="J36" s="61" t="s">
        <v>57</v>
      </c>
      <c r="K36" s="73">
        <v>1</v>
      </c>
      <c r="L36" s="73" t="s">
        <v>172</v>
      </c>
      <c r="M36" s="73" t="s">
        <v>172</v>
      </c>
      <c r="N36" s="73" t="s">
        <v>172</v>
      </c>
      <c r="O36" s="73" t="s">
        <v>172</v>
      </c>
      <c r="P36" s="73" t="s">
        <v>172</v>
      </c>
      <c r="Q36" s="73" t="s">
        <v>172</v>
      </c>
      <c r="R36" s="73" t="s">
        <v>172</v>
      </c>
      <c r="S36" s="73" t="s">
        <v>172</v>
      </c>
      <c r="T36" s="73" t="s">
        <v>172</v>
      </c>
    </row>
    <row r="37" spans="1:20" ht="66" customHeight="1" thickTop="1" thickBot="1" x14ac:dyDescent="0.3">
      <c r="A37" s="79" t="s">
        <v>202</v>
      </c>
      <c r="B37" s="82" t="s">
        <v>160</v>
      </c>
      <c r="C37" s="110" t="s">
        <v>279</v>
      </c>
      <c r="D37" s="92" t="s">
        <v>170</v>
      </c>
      <c r="E37" s="119" t="s">
        <v>211</v>
      </c>
      <c r="F37" s="128" t="s">
        <v>203</v>
      </c>
      <c r="G37" s="131" t="s">
        <v>204</v>
      </c>
      <c r="H37" s="97">
        <v>0</v>
      </c>
      <c r="I37" s="103">
        <f t="shared" ref="I37" si="13">SUM(K39:T39)</f>
        <v>0</v>
      </c>
      <c r="J37" s="35" t="s">
        <v>20</v>
      </c>
      <c r="K37" s="62" t="s">
        <v>7</v>
      </c>
      <c r="L37" s="62" t="s">
        <v>56</v>
      </c>
      <c r="M37" s="62" t="s">
        <v>56</v>
      </c>
      <c r="N37" s="62" t="s">
        <v>56</v>
      </c>
      <c r="O37" s="62" t="s">
        <v>56</v>
      </c>
      <c r="P37" s="62" t="s">
        <v>56</v>
      </c>
      <c r="Q37" s="62" t="s">
        <v>56</v>
      </c>
      <c r="R37" s="62" t="s">
        <v>56</v>
      </c>
      <c r="S37" s="62" t="s">
        <v>56</v>
      </c>
      <c r="T37" s="62" t="s">
        <v>56</v>
      </c>
    </row>
    <row r="38" spans="1:20" ht="66" customHeight="1" thickTop="1" thickBot="1" x14ac:dyDescent="0.3">
      <c r="A38" s="80"/>
      <c r="B38" s="83"/>
      <c r="C38" s="111"/>
      <c r="D38" s="93"/>
      <c r="E38" s="120"/>
      <c r="F38" s="129"/>
      <c r="G38" s="132"/>
      <c r="H38" s="98"/>
      <c r="I38" s="104"/>
      <c r="J38" s="35" t="s">
        <v>51</v>
      </c>
      <c r="K38" s="38" t="str">
        <f>HLOOKUP('CY 11-FAR 52.217-8 (6 mo extn)'!K37,'Labor Categories_W_PRICES'!$B$4:$AJ$18,2,FALSE)</f>
        <v>Junior Technician (example)</v>
      </c>
      <c r="L38" s="38" t="e">
        <f>HLOOKUP('CY 11-FAR 52.217-8 (6 mo extn)'!L37,'Labor Categories_W_PRICES'!$B$4:$AJ$18,2,FALSE)</f>
        <v>#N/A</v>
      </c>
      <c r="M38" s="38" t="e">
        <f>HLOOKUP('CY 11-FAR 52.217-8 (6 mo extn)'!M37,'Labor Categories_W_PRICES'!$B$4:$AJ$18,2,FALSE)</f>
        <v>#N/A</v>
      </c>
      <c r="N38" s="38" t="e">
        <f>HLOOKUP('CY 11-FAR 52.217-8 (6 mo extn)'!N37,'Labor Categories_W_PRICES'!$B$4:$AJ$18,2,FALSE)</f>
        <v>#N/A</v>
      </c>
      <c r="O38" s="38" t="e">
        <f>HLOOKUP('CY 11-FAR 52.217-8 (6 mo extn)'!O37,'Labor Categories_W_PRICES'!$B$4:$AJ$18,2,FALSE)</f>
        <v>#N/A</v>
      </c>
      <c r="P38" s="38" t="e">
        <f>HLOOKUP('CY 11-FAR 52.217-8 (6 mo extn)'!P37,'Labor Categories_W_PRICES'!$B$4:$AJ$18,2,FALSE)</f>
        <v>#N/A</v>
      </c>
      <c r="Q38" s="38" t="e">
        <f>HLOOKUP('CY 11-FAR 52.217-8 (6 mo extn)'!Q37,'Labor Categories_W_PRICES'!$B$4:$AJ$18,2,FALSE)</f>
        <v>#N/A</v>
      </c>
      <c r="R38" s="38" t="e">
        <f>HLOOKUP('CY 11-FAR 52.217-8 (6 mo extn)'!R37,'Labor Categories_W_PRICES'!$B$4:$AJ$18,2,FALSE)</f>
        <v>#N/A</v>
      </c>
      <c r="S38" s="38" t="e">
        <f>HLOOKUP('CY 11-FAR 52.217-8 (6 mo extn)'!S37,'Labor Categories_W_PRICES'!$B$4:$AJ$18,2,FALSE)</f>
        <v>#N/A</v>
      </c>
      <c r="T38" s="38" t="e">
        <f>HLOOKUP('CY 11-FAR 52.217-8 (6 mo extn)'!T37,'Labor Categories_W_PRICES'!$B$4:$AJ$18,2,FALSE)</f>
        <v>#N/A</v>
      </c>
    </row>
    <row r="39" spans="1:20" ht="89.25" customHeight="1" thickTop="1" thickBot="1" x14ac:dyDescent="0.3">
      <c r="A39" s="81"/>
      <c r="B39" s="84"/>
      <c r="C39" s="112"/>
      <c r="D39" s="94"/>
      <c r="E39" s="121"/>
      <c r="F39" s="130"/>
      <c r="G39" s="133"/>
      <c r="H39" s="98"/>
      <c r="I39" s="105"/>
      <c r="J39" s="39" t="s">
        <v>57</v>
      </c>
      <c r="K39" s="62">
        <v>0</v>
      </c>
      <c r="L39" s="40" t="s">
        <v>172</v>
      </c>
      <c r="M39" s="40" t="s">
        <v>172</v>
      </c>
      <c r="N39" s="40" t="s">
        <v>172</v>
      </c>
      <c r="O39" s="40" t="s">
        <v>172</v>
      </c>
      <c r="P39" s="40" t="s">
        <v>172</v>
      </c>
      <c r="Q39" s="40" t="s">
        <v>172</v>
      </c>
      <c r="R39" s="40" t="s">
        <v>172</v>
      </c>
      <c r="S39" s="40" t="s">
        <v>172</v>
      </c>
      <c r="T39" s="40" t="s">
        <v>172</v>
      </c>
    </row>
    <row r="40" spans="1:20" ht="66" customHeight="1" thickTop="1" thickBot="1" x14ac:dyDescent="0.3">
      <c r="A40" s="79" t="s">
        <v>241</v>
      </c>
      <c r="B40" s="82" t="s">
        <v>161</v>
      </c>
      <c r="C40" s="85" t="s">
        <v>277</v>
      </c>
      <c r="D40" s="89" t="s">
        <v>170</v>
      </c>
      <c r="E40" s="86" t="s">
        <v>211</v>
      </c>
      <c r="F40" s="80">
        <v>1</v>
      </c>
      <c r="G40" s="97">
        <v>0</v>
      </c>
      <c r="H40" s="108">
        <f t="shared" ref="H40" si="14">F40*G40</f>
        <v>0</v>
      </c>
      <c r="I40" s="134">
        <f t="shared" ref="I40" si="15">SUM(K42:T42)</f>
        <v>0</v>
      </c>
      <c r="J40" s="35" t="s">
        <v>20</v>
      </c>
      <c r="K40" s="76" t="s">
        <v>7</v>
      </c>
      <c r="L40" s="76" t="s">
        <v>56</v>
      </c>
      <c r="M40" s="76" t="s">
        <v>56</v>
      </c>
      <c r="N40" s="76" t="s">
        <v>56</v>
      </c>
      <c r="O40" s="76" t="s">
        <v>56</v>
      </c>
      <c r="P40" s="76" t="s">
        <v>56</v>
      </c>
      <c r="Q40" s="76" t="s">
        <v>56</v>
      </c>
      <c r="R40" s="76" t="s">
        <v>56</v>
      </c>
      <c r="S40" s="76" t="s">
        <v>56</v>
      </c>
      <c r="T40" s="76" t="s">
        <v>56</v>
      </c>
    </row>
    <row r="41" spans="1:20" ht="66" customHeight="1" thickTop="1" thickBot="1" x14ac:dyDescent="0.3">
      <c r="A41" s="80"/>
      <c r="B41" s="83"/>
      <c r="C41" s="85"/>
      <c r="D41" s="90"/>
      <c r="E41" s="87"/>
      <c r="F41" s="80"/>
      <c r="G41" s="98"/>
      <c r="H41" s="80"/>
      <c r="I41" s="135"/>
      <c r="J41" s="35" t="s">
        <v>51</v>
      </c>
      <c r="K41" s="38" t="str">
        <f>HLOOKUP('CY 11-FAR 52.217-8 (6 mo extn)'!K40,'Labor Categories_W_PRICES'!$B$4:$AJ$18,2,FALSE)</f>
        <v>Junior Technician (example)</v>
      </c>
      <c r="L41" s="38" t="e">
        <f>HLOOKUP('CY 11-FAR 52.217-8 (6 mo extn)'!L40,'Labor Categories_W_PRICES'!$B$4:$AJ$18,2,FALSE)</f>
        <v>#N/A</v>
      </c>
      <c r="M41" s="38" t="e">
        <f>HLOOKUP('CY 11-FAR 52.217-8 (6 mo extn)'!M40,'Labor Categories_W_PRICES'!$B$4:$AJ$18,2,FALSE)</f>
        <v>#N/A</v>
      </c>
      <c r="N41" s="38" t="e">
        <f>HLOOKUP('CY 11-FAR 52.217-8 (6 mo extn)'!N40,'Labor Categories_W_PRICES'!$B$4:$AJ$18,2,FALSE)</f>
        <v>#N/A</v>
      </c>
      <c r="O41" s="38" t="e">
        <f>HLOOKUP('CY 11-FAR 52.217-8 (6 mo extn)'!O40,'Labor Categories_W_PRICES'!$B$4:$AJ$18,2,FALSE)</f>
        <v>#N/A</v>
      </c>
      <c r="P41" s="38" t="e">
        <f>HLOOKUP('CY 11-FAR 52.217-8 (6 mo extn)'!P40,'Labor Categories_W_PRICES'!$B$4:$AJ$18,2,FALSE)</f>
        <v>#N/A</v>
      </c>
      <c r="Q41" s="38" t="e">
        <f>HLOOKUP('CY 11-FAR 52.217-8 (6 mo extn)'!Q40,'Labor Categories_W_PRICES'!$B$4:$AJ$18,2,FALSE)</f>
        <v>#N/A</v>
      </c>
      <c r="R41" s="38" t="e">
        <f>HLOOKUP('CY 11-FAR 52.217-8 (6 mo extn)'!R40,'Labor Categories_W_PRICES'!$B$4:$AJ$18,2,FALSE)</f>
        <v>#N/A</v>
      </c>
      <c r="S41" s="38" t="e">
        <f>HLOOKUP('CY 11-FAR 52.217-8 (6 mo extn)'!S40,'Labor Categories_W_PRICES'!$B$4:$AJ$18,2,FALSE)</f>
        <v>#N/A</v>
      </c>
      <c r="T41" s="38" t="e">
        <f>HLOOKUP('CY 11-FAR 52.217-8 (6 mo extn)'!T40,'Labor Categories_W_PRICES'!$B$4:$AJ$18,2,FALSE)</f>
        <v>#N/A</v>
      </c>
    </row>
    <row r="42" spans="1:20" ht="66" customHeight="1" thickTop="1" thickBot="1" x14ac:dyDescent="0.3">
      <c r="A42" s="81"/>
      <c r="B42" s="84"/>
      <c r="C42" s="85" t="s">
        <v>170</v>
      </c>
      <c r="D42" s="91" t="s">
        <v>170</v>
      </c>
      <c r="E42" s="88"/>
      <c r="F42" s="81"/>
      <c r="G42" s="107"/>
      <c r="H42" s="81"/>
      <c r="I42" s="136"/>
      <c r="J42" s="39" t="s">
        <v>57</v>
      </c>
      <c r="K42" s="76">
        <v>0</v>
      </c>
      <c r="L42" s="40" t="s">
        <v>172</v>
      </c>
      <c r="M42" s="40" t="s">
        <v>172</v>
      </c>
      <c r="N42" s="40" t="s">
        <v>172</v>
      </c>
      <c r="O42" s="40" t="s">
        <v>172</v>
      </c>
      <c r="P42" s="40" t="s">
        <v>172</v>
      </c>
      <c r="Q42" s="40" t="s">
        <v>172</v>
      </c>
      <c r="R42" s="40" t="s">
        <v>172</v>
      </c>
      <c r="S42" s="40" t="s">
        <v>172</v>
      </c>
      <c r="T42" s="40" t="s">
        <v>172</v>
      </c>
    </row>
    <row r="43" spans="1:20" ht="18.75" thickBot="1" x14ac:dyDescent="0.3">
      <c r="A43" s="41"/>
      <c r="B43" s="42"/>
      <c r="C43" s="43"/>
      <c r="D43" s="43"/>
      <c r="E43" s="67"/>
      <c r="F43" s="42"/>
      <c r="G43" s="42"/>
      <c r="H43" s="42"/>
      <c r="I43" s="44"/>
      <c r="J43" s="45"/>
      <c r="K43" s="46"/>
      <c r="L43" s="47"/>
      <c r="M43" s="47"/>
      <c r="N43" s="47"/>
      <c r="O43" s="47"/>
      <c r="P43" s="47"/>
      <c r="Q43" s="47"/>
      <c r="R43" s="47"/>
      <c r="S43" s="47"/>
      <c r="T43" s="47"/>
    </row>
    <row r="44" spans="1:20" ht="33" customHeight="1" thickBot="1" x14ac:dyDescent="0.3">
      <c r="A44" s="48" t="s">
        <v>256</v>
      </c>
      <c r="B44" s="49" t="s">
        <v>18</v>
      </c>
      <c r="C44" s="50"/>
      <c r="D44" s="50"/>
      <c r="E44" s="68"/>
      <c r="F44" s="49"/>
      <c r="G44" s="49"/>
      <c r="H44" s="51">
        <f>SUM(H4:H42)</f>
        <v>0</v>
      </c>
      <c r="I44" s="52"/>
      <c r="K44" s="53"/>
      <c r="L44" s="54"/>
      <c r="M44" s="54"/>
      <c r="N44" s="54"/>
      <c r="O44" s="54"/>
      <c r="P44" s="54"/>
      <c r="Q44" s="54"/>
      <c r="R44" s="54"/>
      <c r="S44" s="54"/>
      <c r="T44" s="55"/>
    </row>
  </sheetData>
  <mergeCells count="127">
    <mergeCell ref="I40:I42"/>
    <mergeCell ref="H37:H39"/>
    <mergeCell ref="I37:I39"/>
    <mergeCell ref="A40:A42"/>
    <mergeCell ref="B40:B42"/>
    <mergeCell ref="C40:C42"/>
    <mergeCell ref="D40:D42"/>
    <mergeCell ref="E40:E42"/>
    <mergeCell ref="F40:F42"/>
    <mergeCell ref="G40:G42"/>
    <mergeCell ref="H40:H42"/>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A31:A33"/>
    <mergeCell ref="B31:B33"/>
    <mergeCell ref="C31:C33"/>
    <mergeCell ref="D31:D33"/>
    <mergeCell ref="E31:E33"/>
    <mergeCell ref="F31:F33"/>
    <mergeCell ref="G31:G33"/>
    <mergeCell ref="H31:H33"/>
    <mergeCell ref="I31:I33"/>
    <mergeCell ref="A28:A30"/>
    <mergeCell ref="B28:B30"/>
    <mergeCell ref="C28:C30"/>
    <mergeCell ref="D28:D30"/>
    <mergeCell ref="E28:E30"/>
    <mergeCell ref="F28:F30"/>
    <mergeCell ref="G28:G30"/>
    <mergeCell ref="H28:H30"/>
    <mergeCell ref="I28:I30"/>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7:A9"/>
    <mergeCell ref="B7:B9"/>
    <mergeCell ref="C7:C9"/>
    <mergeCell ref="D7:D9"/>
    <mergeCell ref="E7:E9"/>
    <mergeCell ref="F7:F9"/>
    <mergeCell ref="G7:G9"/>
    <mergeCell ref="H7:H9"/>
    <mergeCell ref="I7:I9"/>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J18"/>
  <sheetViews>
    <sheetView workbookViewId="0">
      <selection activeCell="A17" sqref="A17:A18"/>
    </sheetView>
  </sheetViews>
  <sheetFormatPr defaultRowHeight="15" x14ac:dyDescent="0.2"/>
  <cols>
    <col min="1" max="1" width="21.109375" customWidth="1"/>
    <col min="2" max="36" width="17.77734375" customWidth="1"/>
  </cols>
  <sheetData>
    <row r="2" spans="1:36" ht="15.75" thickBot="1" x14ac:dyDescent="0.25"/>
    <row r="3" spans="1:36" ht="43.9" customHeight="1" thickBot="1" x14ac:dyDescent="0.25">
      <c r="A3" s="17" t="s">
        <v>142</v>
      </c>
      <c r="B3" s="19" t="s">
        <v>62</v>
      </c>
      <c r="C3" s="20"/>
      <c r="D3" s="20"/>
      <c r="E3" s="20"/>
      <c r="F3" s="20" t="s">
        <v>62</v>
      </c>
      <c r="G3" s="20"/>
      <c r="H3" s="20"/>
      <c r="I3" s="20"/>
      <c r="J3" s="20"/>
      <c r="K3" s="20"/>
      <c r="L3" s="21"/>
      <c r="M3" s="21"/>
      <c r="N3" s="21"/>
      <c r="O3" s="21"/>
      <c r="P3" s="21"/>
      <c r="Q3" s="21"/>
      <c r="R3" s="21"/>
      <c r="S3" s="21"/>
      <c r="T3" s="21"/>
      <c r="U3" s="21"/>
      <c r="V3" s="21"/>
      <c r="W3" s="21"/>
      <c r="X3" s="21"/>
      <c r="Y3" s="21"/>
      <c r="Z3" s="21"/>
      <c r="AA3" s="21"/>
      <c r="AB3" s="21"/>
      <c r="AC3" s="21"/>
      <c r="AD3" s="21"/>
      <c r="AE3" s="21"/>
      <c r="AF3" s="21"/>
      <c r="AG3" s="21"/>
      <c r="AH3" s="21"/>
      <c r="AI3" s="21"/>
      <c r="AJ3" s="22"/>
    </row>
    <row r="4" spans="1:36" ht="29.45" customHeight="1" thickBot="1" x14ac:dyDescent="0.3">
      <c r="A4" s="10" t="s">
        <v>20</v>
      </c>
      <c r="B4" s="14" t="s">
        <v>7</v>
      </c>
      <c r="C4" s="15" t="s">
        <v>8</v>
      </c>
      <c r="D4" s="15" t="s">
        <v>9</v>
      </c>
      <c r="E4" s="15" t="s">
        <v>10</v>
      </c>
      <c r="F4" s="15" t="s">
        <v>11</v>
      </c>
      <c r="G4" s="15" t="s">
        <v>12</v>
      </c>
      <c r="H4" s="15" t="s">
        <v>13</v>
      </c>
      <c r="I4" s="15" t="s">
        <v>14</v>
      </c>
      <c r="J4" s="15" t="s">
        <v>19</v>
      </c>
      <c r="K4" s="16" t="s">
        <v>15</v>
      </c>
      <c r="L4" s="14" t="s">
        <v>26</v>
      </c>
      <c r="M4" s="15" t="s">
        <v>27</v>
      </c>
      <c r="N4" s="15" t="s">
        <v>28</v>
      </c>
      <c r="O4" s="15" t="s">
        <v>29</v>
      </c>
      <c r="P4" s="15" t="s">
        <v>30</v>
      </c>
      <c r="Q4" s="15" t="s">
        <v>31</v>
      </c>
      <c r="R4" s="15" t="s">
        <v>32</v>
      </c>
      <c r="S4" s="15" t="s">
        <v>33</v>
      </c>
      <c r="T4" s="15" t="s">
        <v>34</v>
      </c>
      <c r="U4" s="15" t="s">
        <v>35</v>
      </c>
      <c r="V4" s="15" t="s">
        <v>36</v>
      </c>
      <c r="W4" s="15" t="s">
        <v>37</v>
      </c>
      <c r="X4" s="15" t="s">
        <v>38</v>
      </c>
      <c r="Y4" s="15" t="s">
        <v>39</v>
      </c>
      <c r="Z4" s="15" t="s">
        <v>40</v>
      </c>
      <c r="AA4" s="15" t="s">
        <v>41</v>
      </c>
      <c r="AB4" s="15" t="s">
        <v>43</v>
      </c>
      <c r="AC4" s="15" t="s">
        <v>42</v>
      </c>
      <c r="AD4" s="15" t="s">
        <v>44</v>
      </c>
      <c r="AE4" s="15" t="s">
        <v>45</v>
      </c>
      <c r="AF4" s="15" t="s">
        <v>46</v>
      </c>
      <c r="AG4" s="15" t="s">
        <v>47</v>
      </c>
      <c r="AH4" s="15" t="s">
        <v>48</v>
      </c>
      <c r="AI4" s="15" t="s">
        <v>49</v>
      </c>
      <c r="AJ4" s="16" t="s">
        <v>50</v>
      </c>
    </row>
    <row r="5" spans="1:36" ht="33" thickTop="1" thickBot="1" x14ac:dyDescent="0.3">
      <c r="A5" s="11" t="s">
        <v>51</v>
      </c>
      <c r="B5" s="18" t="s">
        <v>61</v>
      </c>
      <c r="C5" s="18" t="s">
        <v>52</v>
      </c>
      <c r="D5" s="18" t="s">
        <v>52</v>
      </c>
      <c r="E5" s="18" t="s">
        <v>52</v>
      </c>
      <c r="F5" s="18" t="s">
        <v>52</v>
      </c>
      <c r="G5" s="18" t="s">
        <v>52</v>
      </c>
      <c r="H5" s="18" t="s">
        <v>52</v>
      </c>
      <c r="I5" s="18" t="s">
        <v>52</v>
      </c>
      <c r="J5" s="18" t="s">
        <v>52</v>
      </c>
      <c r="K5" s="18" t="s">
        <v>52</v>
      </c>
      <c r="L5" s="18" t="s">
        <v>52</v>
      </c>
      <c r="M5" s="18" t="s">
        <v>52</v>
      </c>
      <c r="N5" s="18" t="s">
        <v>52</v>
      </c>
      <c r="O5" s="18" t="s">
        <v>52</v>
      </c>
      <c r="P5" s="18" t="s">
        <v>52</v>
      </c>
      <c r="Q5" s="18" t="s">
        <v>52</v>
      </c>
      <c r="R5" s="18" t="s">
        <v>52</v>
      </c>
      <c r="S5" s="18" t="s">
        <v>52</v>
      </c>
      <c r="T5" s="18" t="s">
        <v>52</v>
      </c>
      <c r="U5" s="18" t="s">
        <v>52</v>
      </c>
      <c r="V5" s="18" t="s">
        <v>52</v>
      </c>
      <c r="W5" s="18" t="s">
        <v>52</v>
      </c>
      <c r="X5" s="18" t="s">
        <v>52</v>
      </c>
      <c r="Y5" s="18" t="s">
        <v>52</v>
      </c>
      <c r="Z5" s="18" t="s">
        <v>52</v>
      </c>
      <c r="AA5" s="18" t="s">
        <v>52</v>
      </c>
      <c r="AB5" s="18" t="s">
        <v>52</v>
      </c>
      <c r="AC5" s="18" t="s">
        <v>52</v>
      </c>
      <c r="AD5" s="18" t="s">
        <v>52</v>
      </c>
      <c r="AE5" s="18" t="s">
        <v>52</v>
      </c>
      <c r="AF5" s="18" t="s">
        <v>52</v>
      </c>
      <c r="AG5" s="18" t="s">
        <v>52</v>
      </c>
      <c r="AH5" s="18" t="s">
        <v>52</v>
      </c>
      <c r="AI5" s="18" t="s">
        <v>52</v>
      </c>
      <c r="AJ5" s="18" t="s">
        <v>52</v>
      </c>
    </row>
    <row r="6" spans="1:36" ht="21" customHeight="1" thickTop="1" thickBot="1" x14ac:dyDescent="0.3">
      <c r="A6" s="11" t="s">
        <v>21</v>
      </c>
      <c r="B6" s="12">
        <v>1</v>
      </c>
      <c r="C6" s="12">
        <v>0</v>
      </c>
      <c r="D6" s="12">
        <v>0</v>
      </c>
      <c r="E6" s="12">
        <v>0</v>
      </c>
      <c r="F6" s="12">
        <v>0</v>
      </c>
      <c r="G6" s="12">
        <v>0</v>
      </c>
      <c r="H6" s="12">
        <v>0</v>
      </c>
      <c r="I6" s="12">
        <v>0</v>
      </c>
      <c r="J6" s="12">
        <v>0</v>
      </c>
      <c r="K6" s="12">
        <v>0</v>
      </c>
      <c r="L6" s="12">
        <v>0</v>
      </c>
      <c r="M6" s="12">
        <v>0</v>
      </c>
      <c r="N6" s="12">
        <v>0</v>
      </c>
      <c r="O6" s="12">
        <v>0</v>
      </c>
      <c r="P6" s="12">
        <v>0</v>
      </c>
      <c r="Q6" s="12">
        <v>0</v>
      </c>
      <c r="R6" s="12">
        <v>0</v>
      </c>
      <c r="S6" s="12">
        <v>0</v>
      </c>
      <c r="T6" s="12">
        <v>0</v>
      </c>
      <c r="U6" s="12">
        <v>0</v>
      </c>
      <c r="V6" s="12">
        <v>0</v>
      </c>
      <c r="W6" s="12">
        <v>0</v>
      </c>
      <c r="X6" s="12">
        <v>0</v>
      </c>
      <c r="Y6" s="12">
        <v>0</v>
      </c>
      <c r="Z6" s="12">
        <v>0</v>
      </c>
      <c r="AA6" s="12">
        <v>0</v>
      </c>
      <c r="AB6" s="12">
        <v>0</v>
      </c>
      <c r="AC6" s="12">
        <v>0</v>
      </c>
      <c r="AD6" s="12">
        <v>0</v>
      </c>
      <c r="AE6" s="12">
        <v>0</v>
      </c>
      <c r="AF6" s="12">
        <v>0</v>
      </c>
      <c r="AG6" s="12">
        <v>0</v>
      </c>
      <c r="AH6" s="12">
        <v>0</v>
      </c>
      <c r="AI6" s="12">
        <v>0</v>
      </c>
      <c r="AJ6" s="12">
        <v>0</v>
      </c>
    </row>
    <row r="7" spans="1:36" ht="21" customHeight="1" thickTop="1" thickBot="1" x14ac:dyDescent="0.3">
      <c r="A7" s="11" t="s">
        <v>22</v>
      </c>
      <c r="B7" s="12">
        <v>2</v>
      </c>
      <c r="C7" s="12">
        <v>0</v>
      </c>
      <c r="D7" s="12">
        <v>0</v>
      </c>
      <c r="E7" s="12">
        <v>0</v>
      </c>
      <c r="F7" s="12">
        <v>0</v>
      </c>
      <c r="G7" s="12">
        <v>0</v>
      </c>
      <c r="H7" s="12">
        <v>0</v>
      </c>
      <c r="I7" s="12">
        <v>0</v>
      </c>
      <c r="J7" s="12">
        <v>0</v>
      </c>
      <c r="K7" s="12">
        <v>0</v>
      </c>
      <c r="L7" s="12">
        <v>0</v>
      </c>
      <c r="M7" s="12">
        <v>0</v>
      </c>
      <c r="N7" s="12">
        <v>0</v>
      </c>
      <c r="O7" s="12">
        <v>0</v>
      </c>
      <c r="P7" s="12">
        <v>0</v>
      </c>
      <c r="Q7" s="12">
        <v>0</v>
      </c>
      <c r="R7" s="12">
        <v>0</v>
      </c>
      <c r="S7" s="12">
        <v>0</v>
      </c>
      <c r="T7" s="12">
        <v>0</v>
      </c>
      <c r="U7" s="12">
        <v>0</v>
      </c>
      <c r="V7" s="12">
        <v>0</v>
      </c>
      <c r="W7" s="12">
        <v>0</v>
      </c>
      <c r="X7" s="12">
        <v>0</v>
      </c>
      <c r="Y7" s="12">
        <v>0</v>
      </c>
      <c r="Z7" s="12">
        <v>0</v>
      </c>
      <c r="AA7" s="12">
        <v>0</v>
      </c>
      <c r="AB7" s="12">
        <v>0</v>
      </c>
      <c r="AC7" s="12">
        <v>0</v>
      </c>
      <c r="AD7" s="12">
        <v>0</v>
      </c>
      <c r="AE7" s="12">
        <v>0</v>
      </c>
      <c r="AF7" s="12">
        <v>0</v>
      </c>
      <c r="AG7" s="12">
        <v>0</v>
      </c>
      <c r="AH7" s="12">
        <v>0</v>
      </c>
      <c r="AI7" s="12">
        <v>0</v>
      </c>
      <c r="AJ7" s="12">
        <v>0</v>
      </c>
    </row>
    <row r="8" spans="1:36" ht="21" customHeight="1" thickTop="1" thickBot="1" x14ac:dyDescent="0.3">
      <c r="A8" s="11" t="s">
        <v>23</v>
      </c>
      <c r="B8" s="12">
        <v>3</v>
      </c>
      <c r="C8" s="12">
        <v>0</v>
      </c>
      <c r="D8" s="12">
        <v>0</v>
      </c>
      <c r="E8" s="12">
        <v>0</v>
      </c>
      <c r="F8" s="12">
        <v>0</v>
      </c>
      <c r="G8" s="12">
        <v>0</v>
      </c>
      <c r="H8" s="12">
        <v>0</v>
      </c>
      <c r="I8" s="12">
        <v>0</v>
      </c>
      <c r="J8" s="12">
        <v>0</v>
      </c>
      <c r="K8" s="12">
        <v>0</v>
      </c>
      <c r="L8" s="12">
        <v>0</v>
      </c>
      <c r="M8" s="12">
        <v>0</v>
      </c>
      <c r="N8" s="12">
        <v>0</v>
      </c>
      <c r="O8" s="12">
        <v>0</v>
      </c>
      <c r="P8" s="12">
        <v>0</v>
      </c>
      <c r="Q8" s="12">
        <v>0</v>
      </c>
      <c r="R8" s="12">
        <v>0</v>
      </c>
      <c r="S8" s="12">
        <v>0</v>
      </c>
      <c r="T8" s="12">
        <v>0</v>
      </c>
      <c r="U8" s="12">
        <v>0</v>
      </c>
      <c r="V8" s="12">
        <v>0</v>
      </c>
      <c r="W8" s="12">
        <v>0</v>
      </c>
      <c r="X8" s="12">
        <v>0</v>
      </c>
      <c r="Y8" s="12">
        <v>0</v>
      </c>
      <c r="Z8" s="12">
        <v>0</v>
      </c>
      <c r="AA8" s="12">
        <v>0</v>
      </c>
      <c r="AB8" s="12">
        <v>0</v>
      </c>
      <c r="AC8" s="12">
        <v>0</v>
      </c>
      <c r="AD8" s="12">
        <v>0</v>
      </c>
      <c r="AE8" s="12">
        <v>0</v>
      </c>
      <c r="AF8" s="12">
        <v>0</v>
      </c>
      <c r="AG8" s="12">
        <v>0</v>
      </c>
      <c r="AH8" s="12">
        <v>0</v>
      </c>
      <c r="AI8" s="12">
        <v>0</v>
      </c>
      <c r="AJ8" s="12">
        <v>0</v>
      </c>
    </row>
    <row r="9" spans="1:36" ht="21" customHeight="1" thickTop="1" thickBot="1" x14ac:dyDescent="0.3">
      <c r="A9" s="11" t="s">
        <v>24</v>
      </c>
      <c r="B9" s="12">
        <v>4</v>
      </c>
      <c r="C9" s="12">
        <v>0</v>
      </c>
      <c r="D9" s="12">
        <v>0</v>
      </c>
      <c r="E9" s="12">
        <v>0</v>
      </c>
      <c r="F9" s="12">
        <v>0</v>
      </c>
      <c r="G9" s="12">
        <v>0</v>
      </c>
      <c r="H9" s="12">
        <v>0</v>
      </c>
      <c r="I9" s="12">
        <v>0</v>
      </c>
      <c r="J9" s="12">
        <v>0</v>
      </c>
      <c r="K9" s="12">
        <v>0</v>
      </c>
      <c r="L9" s="12">
        <v>0</v>
      </c>
      <c r="M9" s="12">
        <v>0</v>
      </c>
      <c r="N9" s="12">
        <v>0</v>
      </c>
      <c r="O9" s="12">
        <v>0</v>
      </c>
      <c r="P9" s="12">
        <v>0</v>
      </c>
      <c r="Q9" s="12">
        <v>0</v>
      </c>
      <c r="R9" s="12">
        <v>0</v>
      </c>
      <c r="S9" s="12">
        <v>0</v>
      </c>
      <c r="T9" s="12">
        <v>0</v>
      </c>
      <c r="U9" s="12">
        <v>0</v>
      </c>
      <c r="V9" s="12">
        <v>0</v>
      </c>
      <c r="W9" s="12">
        <v>0</v>
      </c>
      <c r="X9" s="12">
        <v>0</v>
      </c>
      <c r="Y9" s="12">
        <v>0</v>
      </c>
      <c r="Z9" s="12">
        <v>0</v>
      </c>
      <c r="AA9" s="12">
        <v>0</v>
      </c>
      <c r="AB9" s="12">
        <v>0</v>
      </c>
      <c r="AC9" s="12">
        <v>0</v>
      </c>
      <c r="AD9" s="12">
        <v>0</v>
      </c>
      <c r="AE9" s="12">
        <v>0</v>
      </c>
      <c r="AF9" s="12">
        <v>0</v>
      </c>
      <c r="AG9" s="12">
        <v>0</v>
      </c>
      <c r="AH9" s="12">
        <v>0</v>
      </c>
      <c r="AI9" s="12">
        <v>0</v>
      </c>
      <c r="AJ9" s="12">
        <v>0</v>
      </c>
    </row>
    <row r="10" spans="1:36" ht="19.149999999999999" customHeight="1" thickTop="1" thickBot="1" x14ac:dyDescent="0.3">
      <c r="A10" s="11" t="s">
        <v>25</v>
      </c>
      <c r="B10" s="12">
        <v>5</v>
      </c>
      <c r="C10" s="12">
        <v>0</v>
      </c>
      <c r="D10" s="12">
        <v>0</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12">
        <v>0</v>
      </c>
      <c r="V10" s="12">
        <v>0</v>
      </c>
      <c r="W10" s="12">
        <v>0</v>
      </c>
      <c r="X10" s="12">
        <v>0</v>
      </c>
      <c r="Y10" s="12">
        <v>0</v>
      </c>
      <c r="Z10" s="12">
        <v>0</v>
      </c>
      <c r="AA10" s="12">
        <v>0</v>
      </c>
      <c r="AB10" s="12">
        <v>0</v>
      </c>
      <c r="AC10" s="12">
        <v>0</v>
      </c>
      <c r="AD10" s="12">
        <v>0</v>
      </c>
      <c r="AE10" s="12">
        <v>0</v>
      </c>
      <c r="AF10" s="12">
        <v>0</v>
      </c>
      <c r="AG10" s="12">
        <v>0</v>
      </c>
      <c r="AH10" s="12">
        <v>0</v>
      </c>
      <c r="AI10" s="12">
        <v>0</v>
      </c>
      <c r="AJ10" s="12">
        <v>0</v>
      </c>
    </row>
    <row r="11" spans="1:36" ht="21" customHeight="1" thickTop="1" thickBot="1" x14ac:dyDescent="0.3">
      <c r="A11" s="11" t="s">
        <v>67</v>
      </c>
      <c r="B11" s="12">
        <v>6</v>
      </c>
      <c r="C11" s="12">
        <v>0</v>
      </c>
      <c r="D11" s="12">
        <v>0</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12">
        <v>0</v>
      </c>
      <c r="V11" s="12">
        <v>0</v>
      </c>
      <c r="W11" s="12">
        <v>0</v>
      </c>
      <c r="X11" s="12">
        <v>0</v>
      </c>
      <c r="Y11" s="12">
        <v>0</v>
      </c>
      <c r="Z11" s="12">
        <v>0</v>
      </c>
      <c r="AA11" s="12">
        <v>0</v>
      </c>
      <c r="AB11" s="12">
        <v>0</v>
      </c>
      <c r="AC11" s="12">
        <v>0</v>
      </c>
      <c r="AD11" s="12">
        <v>0</v>
      </c>
      <c r="AE11" s="12">
        <v>0</v>
      </c>
      <c r="AF11" s="12">
        <v>0</v>
      </c>
      <c r="AG11" s="12">
        <v>0</v>
      </c>
      <c r="AH11" s="12">
        <v>0</v>
      </c>
      <c r="AI11" s="12">
        <v>0</v>
      </c>
      <c r="AJ11" s="12">
        <v>0</v>
      </c>
    </row>
    <row r="12" spans="1:36" ht="21" customHeight="1" thickTop="1" thickBot="1" x14ac:dyDescent="0.3">
      <c r="A12" s="11" t="s">
        <v>68</v>
      </c>
      <c r="B12" s="12">
        <v>7</v>
      </c>
      <c r="C12" s="12">
        <v>0</v>
      </c>
      <c r="D12" s="12">
        <v>0</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12">
        <v>0</v>
      </c>
      <c r="V12" s="12">
        <v>0</v>
      </c>
      <c r="W12" s="12">
        <v>0</v>
      </c>
      <c r="X12" s="12">
        <v>0</v>
      </c>
      <c r="Y12" s="12">
        <v>0</v>
      </c>
      <c r="Z12" s="12">
        <v>0</v>
      </c>
      <c r="AA12" s="12">
        <v>0</v>
      </c>
      <c r="AB12" s="12">
        <v>0</v>
      </c>
      <c r="AC12" s="12">
        <v>0</v>
      </c>
      <c r="AD12" s="12">
        <v>0</v>
      </c>
      <c r="AE12" s="12">
        <v>0</v>
      </c>
      <c r="AF12" s="12">
        <v>0</v>
      </c>
      <c r="AG12" s="12">
        <v>0</v>
      </c>
      <c r="AH12" s="12">
        <v>0</v>
      </c>
      <c r="AI12" s="12">
        <v>0</v>
      </c>
      <c r="AJ12" s="12">
        <v>0</v>
      </c>
    </row>
    <row r="13" spans="1:36" ht="21" customHeight="1" thickTop="1" thickBot="1" x14ac:dyDescent="0.3">
      <c r="A13" s="11" t="s">
        <v>69</v>
      </c>
      <c r="B13" s="12">
        <v>8</v>
      </c>
      <c r="C13" s="12">
        <v>0</v>
      </c>
      <c r="D13" s="12">
        <v>0</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12">
        <v>0</v>
      </c>
      <c r="V13" s="12">
        <v>0</v>
      </c>
      <c r="W13" s="12">
        <v>0</v>
      </c>
      <c r="X13" s="12">
        <v>0</v>
      </c>
      <c r="Y13" s="12">
        <v>0</v>
      </c>
      <c r="Z13" s="12">
        <v>0</v>
      </c>
      <c r="AA13" s="12">
        <v>0</v>
      </c>
      <c r="AB13" s="12">
        <v>0</v>
      </c>
      <c r="AC13" s="12">
        <v>0</v>
      </c>
      <c r="AD13" s="12">
        <v>0</v>
      </c>
      <c r="AE13" s="12">
        <v>0</v>
      </c>
      <c r="AF13" s="12">
        <v>0</v>
      </c>
      <c r="AG13" s="12">
        <v>0</v>
      </c>
      <c r="AH13" s="12">
        <v>0</v>
      </c>
      <c r="AI13" s="12">
        <v>0</v>
      </c>
      <c r="AJ13" s="12">
        <v>0</v>
      </c>
    </row>
    <row r="14" spans="1:36" ht="21" customHeight="1" thickTop="1" thickBot="1" x14ac:dyDescent="0.3">
      <c r="A14" s="11" t="s">
        <v>70</v>
      </c>
      <c r="B14" s="12">
        <v>9</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row>
    <row r="15" spans="1:36" ht="19.149999999999999" customHeight="1" thickTop="1" thickBot="1" x14ac:dyDescent="0.3">
      <c r="A15" s="11" t="s">
        <v>71</v>
      </c>
      <c r="B15" s="12">
        <v>10</v>
      </c>
      <c r="C15" s="12">
        <v>0</v>
      </c>
      <c r="D15" s="12">
        <v>0</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12">
        <v>0</v>
      </c>
      <c r="V15" s="12">
        <v>0</v>
      </c>
      <c r="W15" s="12">
        <v>0</v>
      </c>
      <c r="X15" s="12">
        <v>0</v>
      </c>
      <c r="Y15" s="12">
        <v>0</v>
      </c>
      <c r="Z15" s="12">
        <v>0</v>
      </c>
      <c r="AA15" s="12">
        <v>0</v>
      </c>
      <c r="AB15" s="12">
        <v>0</v>
      </c>
      <c r="AC15" s="12">
        <v>0</v>
      </c>
      <c r="AD15" s="12">
        <v>0</v>
      </c>
      <c r="AE15" s="12">
        <v>0</v>
      </c>
      <c r="AF15" s="12">
        <v>0</v>
      </c>
      <c r="AG15" s="12">
        <v>0</v>
      </c>
      <c r="AH15" s="12">
        <v>0</v>
      </c>
      <c r="AI15" s="12">
        <v>0</v>
      </c>
      <c r="AJ15" s="12">
        <v>0</v>
      </c>
    </row>
    <row r="16" spans="1:36" ht="19.149999999999999" customHeight="1" thickTop="1" thickBot="1" x14ac:dyDescent="0.3">
      <c r="A16" s="11" t="s">
        <v>144</v>
      </c>
      <c r="B16" s="12">
        <v>11</v>
      </c>
      <c r="C16" s="12">
        <v>0</v>
      </c>
      <c r="D16" s="12">
        <v>0</v>
      </c>
      <c r="E16" s="12">
        <v>0</v>
      </c>
      <c r="F16" s="12">
        <v>0</v>
      </c>
      <c r="G16" s="12">
        <v>0</v>
      </c>
      <c r="H16" s="12">
        <v>0</v>
      </c>
      <c r="I16" s="12">
        <v>0</v>
      </c>
      <c r="J16" s="12">
        <v>0</v>
      </c>
      <c r="K16" s="12">
        <v>0</v>
      </c>
      <c r="L16" s="12">
        <v>0</v>
      </c>
      <c r="M16" s="12">
        <v>0</v>
      </c>
      <c r="N16" s="12">
        <v>0</v>
      </c>
      <c r="O16" s="12">
        <v>0</v>
      </c>
      <c r="P16" s="12">
        <v>0</v>
      </c>
      <c r="Q16" s="12">
        <v>0</v>
      </c>
      <c r="R16" s="12">
        <v>0</v>
      </c>
      <c r="S16" s="12">
        <v>0</v>
      </c>
      <c r="T16" s="12">
        <v>0</v>
      </c>
      <c r="U16" s="12">
        <v>0</v>
      </c>
      <c r="V16" s="12">
        <v>0</v>
      </c>
      <c r="W16" s="12">
        <v>0</v>
      </c>
      <c r="X16" s="12">
        <v>0</v>
      </c>
      <c r="Y16" s="12">
        <v>0</v>
      </c>
      <c r="Z16" s="12">
        <v>0</v>
      </c>
      <c r="AA16" s="12">
        <v>0</v>
      </c>
      <c r="AB16" s="12">
        <v>0</v>
      </c>
      <c r="AC16" s="12">
        <v>0</v>
      </c>
      <c r="AD16" s="12">
        <v>0</v>
      </c>
      <c r="AE16" s="12">
        <v>0</v>
      </c>
      <c r="AF16" s="12">
        <v>0</v>
      </c>
      <c r="AG16" s="12">
        <v>0</v>
      </c>
      <c r="AH16" s="12">
        <v>0</v>
      </c>
      <c r="AI16" s="12">
        <v>0</v>
      </c>
      <c r="AJ16" s="12">
        <v>0</v>
      </c>
    </row>
    <row r="17" spans="1:36" ht="22.9" customHeight="1" thickBot="1" x14ac:dyDescent="0.25">
      <c r="A17" s="161" t="s">
        <v>54</v>
      </c>
      <c r="B17" s="158" t="s">
        <v>53</v>
      </c>
      <c r="C17" s="159"/>
      <c r="D17" s="159"/>
      <c r="E17" s="159"/>
      <c r="F17" s="159"/>
      <c r="G17" s="159"/>
      <c r="H17" s="159"/>
      <c r="I17" s="159"/>
      <c r="J17" s="159"/>
      <c r="K17" s="159"/>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row>
    <row r="18" spans="1:36" ht="129" customHeight="1" thickTop="1" thickBot="1" x14ac:dyDescent="0.25">
      <c r="A18" s="162"/>
      <c r="B18" s="13" t="s">
        <v>55</v>
      </c>
      <c r="C18" s="13" t="s">
        <v>55</v>
      </c>
      <c r="D18" s="13" t="s">
        <v>55</v>
      </c>
      <c r="E18" s="13" t="s">
        <v>55</v>
      </c>
      <c r="F18" s="13" t="s">
        <v>55</v>
      </c>
      <c r="G18" s="13" t="s">
        <v>55</v>
      </c>
      <c r="H18" s="13" t="s">
        <v>55</v>
      </c>
      <c r="I18" s="13" t="s">
        <v>55</v>
      </c>
      <c r="J18" s="13" t="s">
        <v>55</v>
      </c>
      <c r="K18" s="13" t="s">
        <v>55</v>
      </c>
      <c r="L18" s="13" t="s">
        <v>55</v>
      </c>
      <c r="M18" s="13" t="s">
        <v>55</v>
      </c>
      <c r="N18" s="13" t="s">
        <v>55</v>
      </c>
      <c r="O18" s="13" t="s">
        <v>55</v>
      </c>
      <c r="P18" s="13" t="s">
        <v>55</v>
      </c>
      <c r="Q18" s="13" t="s">
        <v>55</v>
      </c>
      <c r="R18" s="13" t="s">
        <v>55</v>
      </c>
      <c r="S18" s="13" t="s">
        <v>55</v>
      </c>
      <c r="T18" s="13" t="s">
        <v>55</v>
      </c>
      <c r="U18" s="13" t="s">
        <v>55</v>
      </c>
      <c r="V18" s="13" t="s">
        <v>55</v>
      </c>
      <c r="W18" s="13" t="s">
        <v>55</v>
      </c>
      <c r="X18" s="13" t="s">
        <v>55</v>
      </c>
      <c r="Y18" s="13" t="s">
        <v>55</v>
      </c>
      <c r="Z18" s="13" t="s">
        <v>55</v>
      </c>
      <c r="AA18" s="13" t="s">
        <v>55</v>
      </c>
      <c r="AB18" s="13" t="s">
        <v>55</v>
      </c>
      <c r="AC18" s="13" t="s">
        <v>55</v>
      </c>
      <c r="AD18" s="13" t="s">
        <v>55</v>
      </c>
      <c r="AE18" s="13" t="s">
        <v>55</v>
      </c>
      <c r="AF18" s="13" t="s">
        <v>55</v>
      </c>
      <c r="AG18" s="13" t="s">
        <v>55</v>
      </c>
      <c r="AH18" s="13" t="s">
        <v>55</v>
      </c>
      <c r="AI18" s="13" t="s">
        <v>55</v>
      </c>
      <c r="AJ18" s="13" t="s">
        <v>55</v>
      </c>
    </row>
  </sheetData>
  <mergeCells count="2">
    <mergeCell ref="B17:AJ17"/>
    <mergeCell ref="A17:A18"/>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29"/>
  <sheetViews>
    <sheetView workbookViewId="0">
      <selection activeCell="I20" sqref="I20"/>
    </sheetView>
  </sheetViews>
  <sheetFormatPr defaultRowHeight="15" x14ac:dyDescent="0.2"/>
  <sheetData>
    <row r="4" ht="19.5" customHeight="1" x14ac:dyDescent="0.2"/>
    <row r="10" ht="20.25" customHeight="1" x14ac:dyDescent="0.2"/>
    <row r="11" ht="20.25" customHeight="1" x14ac:dyDescent="0.2"/>
    <row r="12" ht="20.25" customHeight="1" x14ac:dyDescent="0.2"/>
    <row r="13" ht="20.25" customHeight="1" x14ac:dyDescent="0.2"/>
    <row r="14" ht="20.25" customHeight="1" x14ac:dyDescent="0.2"/>
    <row r="15" ht="20.25" customHeight="1" x14ac:dyDescent="0.2"/>
    <row r="16" ht="21" customHeight="1" x14ac:dyDescent="0.2"/>
    <row r="23" ht="20.25" customHeight="1" x14ac:dyDescent="0.2"/>
    <row r="24" ht="20.25" customHeight="1" x14ac:dyDescent="0.2"/>
    <row r="25" ht="20.25" customHeight="1" x14ac:dyDescent="0.2"/>
    <row r="26" ht="20.25" customHeight="1" x14ac:dyDescent="0.2"/>
    <row r="27" ht="20.25" customHeight="1" x14ac:dyDescent="0.2"/>
    <row r="28" ht="20.25" customHeight="1" x14ac:dyDescent="0.2"/>
    <row r="29" ht="21.75" customHeight="1" x14ac:dyDescent="0.2"/>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zoomScale="70" zoomScaleNormal="70" workbookViewId="0">
      <selection activeCell="B4" sqref="B4:B6"/>
    </sheetView>
  </sheetViews>
  <sheetFormatPr defaultColWidth="8.88671875" defaultRowHeight="18" x14ac:dyDescent="0.25"/>
  <cols>
    <col min="1" max="1" width="12.21875" style="56" customWidth="1"/>
    <col min="2" max="2" width="27.6640625" style="56" customWidth="1"/>
    <col min="3" max="3" width="67" style="66" customWidth="1"/>
    <col min="4" max="4" width="58.88671875" style="31" customWidth="1"/>
    <col min="5" max="6" width="12.77734375" style="56" customWidth="1"/>
    <col min="7" max="7" width="18.88671875" style="56" customWidth="1"/>
    <col min="8" max="8" width="22.33203125" style="56" customWidth="1"/>
    <col min="9" max="9" width="17" style="57"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3" t="s">
        <v>257</v>
      </c>
      <c r="B1" s="114"/>
      <c r="C1" s="114"/>
      <c r="D1" s="114"/>
      <c r="E1" s="114"/>
      <c r="F1" s="114"/>
      <c r="G1" s="114"/>
      <c r="H1" s="114"/>
      <c r="I1" s="28"/>
      <c r="J1" s="29"/>
      <c r="K1" s="29" t="s">
        <v>258</v>
      </c>
      <c r="L1" s="29"/>
      <c r="M1" s="29"/>
      <c r="N1" s="29"/>
      <c r="O1" s="29"/>
      <c r="P1" s="29"/>
      <c r="Q1" s="29"/>
      <c r="R1" s="29"/>
      <c r="S1" s="29"/>
      <c r="T1" s="30"/>
    </row>
    <row r="2" spans="1:20" ht="15.75" customHeight="1" x14ac:dyDescent="0.25">
      <c r="A2" s="115" t="s">
        <v>0</v>
      </c>
      <c r="B2" s="115" t="s">
        <v>1</v>
      </c>
      <c r="C2" s="115" t="s">
        <v>168</v>
      </c>
      <c r="D2" s="58"/>
      <c r="E2" s="115" t="s">
        <v>17</v>
      </c>
      <c r="F2" s="115" t="s">
        <v>5</v>
      </c>
      <c r="G2" s="115" t="s">
        <v>167</v>
      </c>
      <c r="H2" s="115" t="str">
        <f>CONCATENATE("Total Service or Product Price (Contract Year ",RIGHT(A4,LEN(A4)-FIND("-",A4)),")")</f>
        <v>Total Service or Product Price (Contract Year 1)</v>
      </c>
      <c r="I2" s="95" t="s">
        <v>63</v>
      </c>
      <c r="J2" s="95" t="s">
        <v>60</v>
      </c>
      <c r="K2" s="32"/>
      <c r="L2" s="33"/>
      <c r="M2" s="33"/>
      <c r="N2" s="33"/>
      <c r="O2" s="33"/>
      <c r="P2" s="33"/>
      <c r="Q2" s="33"/>
      <c r="R2" s="33"/>
      <c r="S2" s="33"/>
      <c r="T2" s="34"/>
    </row>
    <row r="3" spans="1:20" ht="60.75" customHeight="1" thickBot="1" x14ac:dyDescent="0.3">
      <c r="A3" s="116"/>
      <c r="B3" s="116"/>
      <c r="C3" s="117"/>
      <c r="D3" s="59" t="s">
        <v>169</v>
      </c>
      <c r="E3" s="116" t="s">
        <v>17</v>
      </c>
      <c r="F3" s="116"/>
      <c r="G3" s="116"/>
      <c r="H3" s="116"/>
      <c r="I3" s="96"/>
      <c r="J3" s="96"/>
      <c r="K3" s="70" t="s">
        <v>16</v>
      </c>
      <c r="L3" s="71"/>
      <c r="M3" s="71"/>
      <c r="N3" s="71"/>
      <c r="O3" s="71"/>
      <c r="P3" s="71"/>
      <c r="Q3" s="71"/>
      <c r="R3" s="71"/>
      <c r="S3" s="71"/>
      <c r="T3" s="72"/>
    </row>
    <row r="4" spans="1:20" ht="66" customHeight="1" thickTop="1" thickBot="1" x14ac:dyDescent="0.3">
      <c r="A4" s="79" t="s">
        <v>73</v>
      </c>
      <c r="B4" s="82" t="s">
        <v>282</v>
      </c>
      <c r="C4" s="109" t="s">
        <v>210</v>
      </c>
      <c r="D4" s="89" t="s">
        <v>170</v>
      </c>
      <c r="E4" s="86" t="s">
        <v>152</v>
      </c>
      <c r="F4" s="79">
        <v>4</v>
      </c>
      <c r="G4" s="97">
        <v>0</v>
      </c>
      <c r="H4" s="99">
        <f>F4*G4</f>
        <v>0</v>
      </c>
      <c r="I4" s="100">
        <v>0</v>
      </c>
      <c r="J4" s="61" t="s">
        <v>20</v>
      </c>
      <c r="K4" s="60" t="s">
        <v>7</v>
      </c>
      <c r="L4" s="60" t="s">
        <v>56</v>
      </c>
      <c r="M4" s="60" t="s">
        <v>56</v>
      </c>
      <c r="N4" s="60" t="s">
        <v>56</v>
      </c>
      <c r="O4" s="60" t="s">
        <v>56</v>
      </c>
      <c r="P4" s="60" t="s">
        <v>56</v>
      </c>
      <c r="Q4" s="60" t="s">
        <v>56</v>
      </c>
      <c r="R4" s="60" t="s">
        <v>56</v>
      </c>
      <c r="S4" s="60" t="s">
        <v>56</v>
      </c>
      <c r="T4" s="60" t="s">
        <v>56</v>
      </c>
    </row>
    <row r="5" spans="1:20" ht="66" customHeight="1" thickTop="1" thickBot="1" x14ac:dyDescent="0.3">
      <c r="A5" s="80"/>
      <c r="B5" s="83"/>
      <c r="C5" s="109"/>
      <c r="D5" s="90"/>
      <c r="E5" s="87"/>
      <c r="F5" s="80"/>
      <c r="G5" s="98"/>
      <c r="H5" s="80"/>
      <c r="I5" s="101"/>
      <c r="J5" s="61" t="s">
        <v>51</v>
      </c>
      <c r="K5" s="60" t="str">
        <f>HLOOKUP('Contract Year 1 - Detail'!K4,'Labor Categories_W_PRICES'!$B$4:$AJ$18,2,FALSE)</f>
        <v>Junior Technician (example)</v>
      </c>
      <c r="L5" s="60" t="e">
        <f>HLOOKUP('Contract Year 1 - Detail'!L4,'Labor Categories_W_PRICES'!$B$4:$AJ$18,2,FALSE)</f>
        <v>#N/A</v>
      </c>
      <c r="M5" s="60" t="e">
        <f>HLOOKUP('Contract Year 1 - Detail'!M4,'Labor Categories_W_PRICES'!$B$4:$AJ$18,2,FALSE)</f>
        <v>#N/A</v>
      </c>
      <c r="N5" s="60" t="e">
        <f>HLOOKUP('Contract Year 1 - Detail'!N4,'Labor Categories_W_PRICES'!$B$4:$AJ$18,2,FALSE)</f>
        <v>#N/A</v>
      </c>
      <c r="O5" s="60" t="e">
        <f>HLOOKUP('Contract Year 1 - Detail'!O4,'Labor Categories_W_PRICES'!$B$4:$AJ$18,2,FALSE)</f>
        <v>#N/A</v>
      </c>
      <c r="P5" s="60" t="e">
        <f>HLOOKUP('Contract Year 1 - Detail'!P4,'Labor Categories_W_PRICES'!$B$4:$AJ$18,2,FALSE)</f>
        <v>#N/A</v>
      </c>
      <c r="Q5" s="60" t="e">
        <f>HLOOKUP('Contract Year 1 - Detail'!Q4,'Labor Categories_W_PRICES'!$B$4:$AJ$18,2,FALSE)</f>
        <v>#N/A</v>
      </c>
      <c r="R5" s="60" t="e">
        <f>HLOOKUP('Contract Year 1 - Detail'!R4,'Labor Categories_W_PRICES'!$B$4:$AJ$18,2,FALSE)</f>
        <v>#N/A</v>
      </c>
      <c r="S5" s="60" t="e">
        <f>HLOOKUP('Contract Year 1 - Detail'!S4,'Labor Categories_W_PRICES'!$B$4:$AJ$18,2,FALSE)</f>
        <v>#N/A</v>
      </c>
      <c r="T5" s="60" t="e">
        <f>HLOOKUP('Contract Year 1 - Detail'!T4,'Labor Categories_W_PRICES'!$B$4:$AJ$18,2,FALSE)</f>
        <v>#N/A</v>
      </c>
    </row>
    <row r="6" spans="1:20" ht="66" customHeight="1" thickTop="1" thickBot="1" x14ac:dyDescent="0.3">
      <c r="A6" s="81"/>
      <c r="B6" s="84"/>
      <c r="C6" s="109"/>
      <c r="D6" s="91"/>
      <c r="E6" s="88"/>
      <c r="F6" s="81"/>
      <c r="G6" s="107"/>
      <c r="H6" s="81"/>
      <c r="I6" s="102">
        <f>SUM(K6:T6)</f>
        <v>1</v>
      </c>
      <c r="J6" s="61" t="s">
        <v>57</v>
      </c>
      <c r="K6" s="60">
        <v>1</v>
      </c>
      <c r="L6" s="60" t="s">
        <v>58</v>
      </c>
      <c r="M6" s="60" t="s">
        <v>58</v>
      </c>
      <c r="N6" s="60" t="s">
        <v>58</v>
      </c>
      <c r="O6" s="60" t="s">
        <v>58</v>
      </c>
      <c r="P6" s="60" t="s">
        <v>58</v>
      </c>
      <c r="Q6" s="60" t="s">
        <v>58</v>
      </c>
      <c r="R6" s="60" t="s">
        <v>58</v>
      </c>
      <c r="S6" s="60" t="s">
        <v>58</v>
      </c>
      <c r="T6" s="60" t="s">
        <v>58</v>
      </c>
    </row>
    <row r="7" spans="1:20" ht="66" customHeight="1" thickTop="1" thickBot="1" x14ac:dyDescent="0.3">
      <c r="A7" s="79" t="s">
        <v>162</v>
      </c>
      <c r="B7" s="82" t="s">
        <v>278</v>
      </c>
      <c r="C7" s="109" t="s">
        <v>280</v>
      </c>
      <c r="D7" s="92"/>
      <c r="E7" s="86" t="s">
        <v>152</v>
      </c>
      <c r="F7" s="79">
        <v>2</v>
      </c>
      <c r="G7" s="97">
        <v>0</v>
      </c>
      <c r="H7" s="99">
        <f t="shared" ref="H7" si="0">F7*G7</f>
        <v>0</v>
      </c>
      <c r="I7" s="100">
        <v>0</v>
      </c>
      <c r="J7" s="61" t="s">
        <v>20</v>
      </c>
      <c r="K7" s="60" t="s">
        <v>7</v>
      </c>
      <c r="L7" s="60" t="s">
        <v>56</v>
      </c>
      <c r="M7" s="60" t="s">
        <v>56</v>
      </c>
      <c r="N7" s="60" t="s">
        <v>56</v>
      </c>
      <c r="O7" s="60" t="s">
        <v>56</v>
      </c>
      <c r="P7" s="60" t="s">
        <v>56</v>
      </c>
      <c r="Q7" s="60" t="s">
        <v>56</v>
      </c>
      <c r="R7" s="60" t="s">
        <v>56</v>
      </c>
      <c r="S7" s="60" t="s">
        <v>56</v>
      </c>
      <c r="T7" s="60" t="s">
        <v>56</v>
      </c>
    </row>
    <row r="8" spans="1:20" ht="66" customHeight="1" thickTop="1" thickBot="1" x14ac:dyDescent="0.3">
      <c r="A8" s="80"/>
      <c r="B8" s="83"/>
      <c r="C8" s="109"/>
      <c r="D8" s="93"/>
      <c r="E8" s="87"/>
      <c r="F8" s="80"/>
      <c r="G8" s="98"/>
      <c r="H8" s="80"/>
      <c r="I8" s="101"/>
      <c r="J8" s="61" t="s">
        <v>51</v>
      </c>
      <c r="K8" s="60" t="str">
        <f>HLOOKUP('Contract Year 1 - Detail'!K7,'Labor Categories_W_PRICES'!$B$4:$AJ$18,2,FALSE)</f>
        <v>Junior Technician (example)</v>
      </c>
      <c r="L8" s="60" t="e">
        <f>HLOOKUP('Contract Year 1 - Detail'!L7,'Labor Categories_W_PRICES'!$B$4:$AJ$18,2,FALSE)</f>
        <v>#N/A</v>
      </c>
      <c r="M8" s="60" t="e">
        <f>HLOOKUP('Contract Year 1 - Detail'!M7,'Labor Categories_W_PRICES'!$B$4:$AJ$18,2,FALSE)</f>
        <v>#N/A</v>
      </c>
      <c r="N8" s="60" t="e">
        <f>HLOOKUP('Contract Year 1 - Detail'!N7,'Labor Categories_W_PRICES'!$B$4:$AJ$18,2,FALSE)</f>
        <v>#N/A</v>
      </c>
      <c r="O8" s="60" t="e">
        <f>HLOOKUP('Contract Year 1 - Detail'!O7,'Labor Categories_W_PRICES'!$B$4:$AJ$18,2,FALSE)</f>
        <v>#N/A</v>
      </c>
      <c r="P8" s="60" t="e">
        <f>HLOOKUP('Contract Year 1 - Detail'!P7,'Labor Categories_W_PRICES'!$B$4:$AJ$18,2,FALSE)</f>
        <v>#N/A</v>
      </c>
      <c r="Q8" s="60" t="e">
        <f>HLOOKUP('Contract Year 1 - Detail'!Q7,'Labor Categories_W_PRICES'!$B$4:$AJ$18,2,FALSE)</f>
        <v>#N/A</v>
      </c>
      <c r="R8" s="60" t="e">
        <f>HLOOKUP('Contract Year 1 - Detail'!R7,'Labor Categories_W_PRICES'!$B$4:$AJ$18,2,FALSE)</f>
        <v>#N/A</v>
      </c>
      <c r="S8" s="60" t="e">
        <f>HLOOKUP('Contract Year 1 - Detail'!S7,'Labor Categories_W_PRICES'!$B$4:$AJ$18,2,FALSE)</f>
        <v>#N/A</v>
      </c>
      <c r="T8" s="60" t="e">
        <f>HLOOKUP('Contract Year 1 - Detail'!T7,'Labor Categories_W_PRICES'!$B$4:$AJ$18,2,FALSE)</f>
        <v>#N/A</v>
      </c>
    </row>
    <row r="9" spans="1:20" ht="66" customHeight="1" thickTop="1" thickBot="1" x14ac:dyDescent="0.3">
      <c r="A9" s="81"/>
      <c r="B9" s="84"/>
      <c r="C9" s="109"/>
      <c r="D9" s="94"/>
      <c r="E9" s="88"/>
      <c r="F9" s="80"/>
      <c r="G9" s="118"/>
      <c r="H9" s="81"/>
      <c r="I9" s="102"/>
      <c r="J9" s="61" t="s">
        <v>57</v>
      </c>
      <c r="K9" s="73">
        <v>1</v>
      </c>
      <c r="L9" s="73" t="s">
        <v>58</v>
      </c>
      <c r="M9" s="73" t="s">
        <v>58</v>
      </c>
      <c r="N9" s="73" t="s">
        <v>58</v>
      </c>
      <c r="O9" s="73" t="s">
        <v>58</v>
      </c>
      <c r="P9" s="73" t="s">
        <v>58</v>
      </c>
      <c r="Q9" s="73" t="s">
        <v>58</v>
      </c>
      <c r="R9" s="73" t="s">
        <v>58</v>
      </c>
      <c r="S9" s="73" t="s">
        <v>58</v>
      </c>
      <c r="T9" s="73" t="s">
        <v>58</v>
      </c>
    </row>
    <row r="10" spans="1:20" ht="66" customHeight="1" thickTop="1" thickBot="1" x14ac:dyDescent="0.3">
      <c r="A10" s="79" t="s">
        <v>171</v>
      </c>
      <c r="B10" s="82" t="s">
        <v>153</v>
      </c>
      <c r="C10" s="109" t="s">
        <v>261</v>
      </c>
      <c r="D10" s="92" t="s">
        <v>170</v>
      </c>
      <c r="E10" s="119" t="s">
        <v>154</v>
      </c>
      <c r="F10" s="122" t="s">
        <v>203</v>
      </c>
      <c r="G10" s="125" t="s">
        <v>204</v>
      </c>
      <c r="H10" s="97">
        <v>0</v>
      </c>
      <c r="I10" s="103">
        <f>SUM(K12:T12)</f>
        <v>0</v>
      </c>
      <c r="J10" s="35" t="s">
        <v>20</v>
      </c>
      <c r="K10" s="37" t="s">
        <v>7</v>
      </c>
      <c r="L10" s="37" t="s">
        <v>56</v>
      </c>
      <c r="M10" s="37" t="s">
        <v>56</v>
      </c>
      <c r="N10" s="37" t="s">
        <v>56</v>
      </c>
      <c r="O10" s="37" t="s">
        <v>56</v>
      </c>
      <c r="P10" s="37" t="s">
        <v>56</v>
      </c>
      <c r="Q10" s="37" t="s">
        <v>56</v>
      </c>
      <c r="R10" s="37" t="s">
        <v>56</v>
      </c>
      <c r="S10" s="37" t="s">
        <v>56</v>
      </c>
      <c r="T10" s="37" t="s">
        <v>56</v>
      </c>
    </row>
    <row r="11" spans="1:20" ht="66" customHeight="1" thickTop="1" thickBot="1" x14ac:dyDescent="0.3">
      <c r="A11" s="80"/>
      <c r="B11" s="83"/>
      <c r="C11" s="109"/>
      <c r="D11" s="93"/>
      <c r="E11" s="120"/>
      <c r="F11" s="123"/>
      <c r="G11" s="126"/>
      <c r="H11" s="98"/>
      <c r="I11" s="104"/>
      <c r="J11" s="35" t="s">
        <v>51</v>
      </c>
      <c r="K11" s="38" t="str">
        <f>HLOOKUP('Contract Year 1 - Detail'!K10,'Labor Categories_W_PRICES'!$B$4:$AJ$18,2,FALSE)</f>
        <v>Junior Technician (example)</v>
      </c>
      <c r="L11" s="38" t="e">
        <f>HLOOKUP('Contract Year 1 - Detail'!L10,'Labor Categories_W_PRICES'!$B$4:$AJ$18,2,FALSE)</f>
        <v>#N/A</v>
      </c>
      <c r="M11" s="38" t="e">
        <f>HLOOKUP('Contract Year 1 - Detail'!M10,'Labor Categories_W_PRICES'!$B$4:$AJ$18,2,FALSE)</f>
        <v>#N/A</v>
      </c>
      <c r="N11" s="38" t="e">
        <f>HLOOKUP('Contract Year 1 - Detail'!N10,'Labor Categories_W_PRICES'!$B$4:$AJ$18,2,FALSE)</f>
        <v>#N/A</v>
      </c>
      <c r="O11" s="38" t="e">
        <f>HLOOKUP('Contract Year 1 - Detail'!O10,'Labor Categories_W_PRICES'!$B$4:$AJ$18,2,FALSE)</f>
        <v>#N/A</v>
      </c>
      <c r="P11" s="38" t="e">
        <f>HLOOKUP('Contract Year 1 - Detail'!P10,'Labor Categories_W_PRICES'!$B$4:$AJ$18,2,FALSE)</f>
        <v>#N/A</v>
      </c>
      <c r="Q11" s="38" t="e">
        <f>HLOOKUP('Contract Year 1 - Detail'!Q10,'Labor Categories_W_PRICES'!$B$4:$AJ$18,2,FALSE)</f>
        <v>#N/A</v>
      </c>
      <c r="R11" s="38" t="e">
        <f>HLOOKUP('Contract Year 1 - Detail'!R10,'Labor Categories_W_PRICES'!$B$4:$AJ$18,2,FALSE)</f>
        <v>#N/A</v>
      </c>
      <c r="S11" s="38" t="e">
        <f>HLOOKUP('Contract Year 1 - Detail'!S10,'Labor Categories_W_PRICES'!$B$4:$AJ$18,2,FALSE)</f>
        <v>#N/A</v>
      </c>
      <c r="T11" s="38" t="e">
        <f>HLOOKUP('Contract Year 1 - Detail'!T10,'Labor Categories_W_PRICES'!$B$4:$AJ$18,2,FALSE)</f>
        <v>#N/A</v>
      </c>
    </row>
    <row r="12" spans="1:20" ht="75.75" customHeight="1" thickTop="1" thickBot="1" x14ac:dyDescent="0.3">
      <c r="A12" s="81"/>
      <c r="B12" s="84"/>
      <c r="C12" s="109"/>
      <c r="D12" s="94"/>
      <c r="E12" s="121"/>
      <c r="F12" s="124"/>
      <c r="G12" s="127"/>
      <c r="H12" s="98"/>
      <c r="I12" s="105"/>
      <c r="J12" s="39" t="s">
        <v>57</v>
      </c>
      <c r="K12" s="37">
        <v>0</v>
      </c>
      <c r="L12" s="40" t="s">
        <v>172</v>
      </c>
      <c r="M12" s="40" t="s">
        <v>172</v>
      </c>
      <c r="N12" s="40" t="s">
        <v>172</v>
      </c>
      <c r="O12" s="40" t="s">
        <v>172</v>
      </c>
      <c r="P12" s="40" t="s">
        <v>172</v>
      </c>
      <c r="Q12" s="40" t="s">
        <v>172</v>
      </c>
      <c r="R12" s="40" t="s">
        <v>172</v>
      </c>
      <c r="S12" s="40" t="s">
        <v>172</v>
      </c>
      <c r="T12" s="40" t="s">
        <v>172</v>
      </c>
    </row>
    <row r="13" spans="1:20" ht="66" customHeight="1" thickTop="1" thickBot="1" x14ac:dyDescent="0.3">
      <c r="A13" s="79" t="s">
        <v>205</v>
      </c>
      <c r="B13" s="82" t="s">
        <v>259</v>
      </c>
      <c r="C13" s="109" t="s">
        <v>276</v>
      </c>
      <c r="D13" s="92" t="s">
        <v>170</v>
      </c>
      <c r="E13" s="86" t="s">
        <v>154</v>
      </c>
      <c r="F13" s="80">
        <v>1</v>
      </c>
      <c r="G13" s="106">
        <v>0</v>
      </c>
      <c r="H13" s="108">
        <f t="shared" ref="H13" si="1">F13*G13</f>
        <v>0</v>
      </c>
      <c r="I13" s="103">
        <f>SUM(K15:T15)</f>
        <v>0</v>
      </c>
      <c r="J13" s="35" t="s">
        <v>20</v>
      </c>
      <c r="K13" s="75" t="s">
        <v>7</v>
      </c>
      <c r="L13" s="75" t="s">
        <v>56</v>
      </c>
      <c r="M13" s="75" t="s">
        <v>56</v>
      </c>
      <c r="N13" s="75" t="s">
        <v>56</v>
      </c>
      <c r="O13" s="75" t="s">
        <v>56</v>
      </c>
      <c r="P13" s="75" t="s">
        <v>56</v>
      </c>
      <c r="Q13" s="75" t="s">
        <v>56</v>
      </c>
      <c r="R13" s="75" t="s">
        <v>56</v>
      </c>
      <c r="S13" s="75" t="s">
        <v>56</v>
      </c>
      <c r="T13" s="75" t="s">
        <v>56</v>
      </c>
    </row>
    <row r="14" spans="1:20" ht="66" customHeight="1" thickTop="1" thickBot="1" x14ac:dyDescent="0.3">
      <c r="A14" s="80"/>
      <c r="B14" s="83"/>
      <c r="C14" s="109"/>
      <c r="D14" s="93"/>
      <c r="E14" s="87"/>
      <c r="F14" s="80"/>
      <c r="G14" s="98"/>
      <c r="H14" s="80"/>
      <c r="I14" s="104"/>
      <c r="J14" s="35" t="s">
        <v>51</v>
      </c>
      <c r="K14" s="38" t="str">
        <f>HLOOKUP('Contract Year 1 - Detail'!K13,'Labor Categories_W_PRICES'!$B$4:$AJ$18,2,FALSE)</f>
        <v>Junior Technician (example)</v>
      </c>
      <c r="L14" s="38" t="e">
        <f>HLOOKUP('Contract Year 1 - Detail'!L13,'Labor Categories_W_PRICES'!$B$4:$AJ$18,2,FALSE)</f>
        <v>#N/A</v>
      </c>
      <c r="M14" s="38" t="e">
        <f>HLOOKUP('Contract Year 1 - Detail'!M13,'Labor Categories_W_PRICES'!$B$4:$AJ$18,2,FALSE)</f>
        <v>#N/A</v>
      </c>
      <c r="N14" s="38" t="e">
        <f>HLOOKUP('Contract Year 1 - Detail'!N13,'Labor Categories_W_PRICES'!$B$4:$AJ$18,2,FALSE)</f>
        <v>#N/A</v>
      </c>
      <c r="O14" s="38" t="e">
        <f>HLOOKUP('Contract Year 1 - Detail'!O13,'Labor Categories_W_PRICES'!$B$4:$AJ$18,2,FALSE)</f>
        <v>#N/A</v>
      </c>
      <c r="P14" s="38" t="e">
        <f>HLOOKUP('Contract Year 1 - Detail'!P13,'Labor Categories_W_PRICES'!$B$4:$AJ$18,2,FALSE)</f>
        <v>#N/A</v>
      </c>
      <c r="Q14" s="38" t="e">
        <f>HLOOKUP('Contract Year 1 - Detail'!Q13,'Labor Categories_W_PRICES'!$B$4:$AJ$18,2,FALSE)</f>
        <v>#N/A</v>
      </c>
      <c r="R14" s="38" t="e">
        <f>HLOOKUP('Contract Year 1 - Detail'!R13,'Labor Categories_W_PRICES'!$B$4:$AJ$18,2,FALSE)</f>
        <v>#N/A</v>
      </c>
      <c r="S14" s="38" t="e">
        <f>HLOOKUP('Contract Year 1 - Detail'!S13,'Labor Categories_W_PRICES'!$B$4:$AJ$18,2,FALSE)</f>
        <v>#N/A</v>
      </c>
      <c r="T14" s="38" t="e">
        <f>HLOOKUP('Contract Year 1 - Detail'!T13,'Labor Categories_W_PRICES'!$B$4:$AJ$18,2,FALSE)</f>
        <v>#N/A</v>
      </c>
    </row>
    <row r="15" spans="1:20" ht="66" customHeight="1" thickTop="1" thickBot="1" x14ac:dyDescent="0.3">
      <c r="A15" s="81"/>
      <c r="B15" s="84"/>
      <c r="C15" s="109"/>
      <c r="D15" s="94"/>
      <c r="E15" s="88"/>
      <c r="F15" s="81"/>
      <c r="G15" s="107"/>
      <c r="H15" s="81"/>
      <c r="I15" s="105"/>
      <c r="J15" s="39" t="s">
        <v>57</v>
      </c>
      <c r="K15" s="75">
        <v>0</v>
      </c>
      <c r="L15" s="40" t="s">
        <v>172</v>
      </c>
      <c r="M15" s="40" t="s">
        <v>172</v>
      </c>
      <c r="N15" s="40" t="s">
        <v>172</v>
      </c>
      <c r="O15" s="40" t="s">
        <v>172</v>
      </c>
      <c r="P15" s="40" t="s">
        <v>172</v>
      </c>
      <c r="Q15" s="40" t="s">
        <v>172</v>
      </c>
      <c r="R15" s="40" t="s">
        <v>172</v>
      </c>
      <c r="S15" s="40" t="s">
        <v>172</v>
      </c>
      <c r="T15" s="40" t="s">
        <v>172</v>
      </c>
    </row>
    <row r="16" spans="1:20" ht="66" customHeight="1" thickTop="1" thickBot="1" x14ac:dyDescent="0.3">
      <c r="A16" s="79" t="s">
        <v>74</v>
      </c>
      <c r="B16" s="82" t="s">
        <v>155</v>
      </c>
      <c r="C16" s="85" t="s">
        <v>242</v>
      </c>
      <c r="D16" s="89" t="s">
        <v>170</v>
      </c>
      <c r="E16" s="86" t="s">
        <v>154</v>
      </c>
      <c r="F16" s="79">
        <v>1</v>
      </c>
      <c r="G16" s="97">
        <v>0</v>
      </c>
      <c r="H16" s="99">
        <f t="shared" ref="H16" si="2">F16*G16</f>
        <v>0</v>
      </c>
      <c r="I16" s="103">
        <f t="shared" ref="I16" si="3">SUM(K18:T18)</f>
        <v>0</v>
      </c>
      <c r="J16" s="35" t="s">
        <v>20</v>
      </c>
      <c r="K16" s="37" t="s">
        <v>7</v>
      </c>
      <c r="L16" s="37" t="s">
        <v>56</v>
      </c>
      <c r="M16" s="37" t="s">
        <v>56</v>
      </c>
      <c r="N16" s="37" t="s">
        <v>56</v>
      </c>
      <c r="O16" s="37" t="s">
        <v>56</v>
      </c>
      <c r="P16" s="37" t="s">
        <v>56</v>
      </c>
      <c r="Q16" s="37" t="s">
        <v>56</v>
      </c>
      <c r="R16" s="37" t="s">
        <v>56</v>
      </c>
      <c r="S16" s="37" t="s">
        <v>56</v>
      </c>
      <c r="T16" s="37" t="s">
        <v>56</v>
      </c>
    </row>
    <row r="17" spans="1:20" ht="66" customHeight="1" thickTop="1" thickBot="1" x14ac:dyDescent="0.3">
      <c r="A17" s="80"/>
      <c r="B17" s="83"/>
      <c r="C17" s="85"/>
      <c r="D17" s="90"/>
      <c r="E17" s="87"/>
      <c r="F17" s="80"/>
      <c r="G17" s="98"/>
      <c r="H17" s="80"/>
      <c r="I17" s="104"/>
      <c r="J17" s="35" t="s">
        <v>51</v>
      </c>
      <c r="K17" s="38" t="str">
        <f>HLOOKUP('Contract Year 1 - Detail'!K16,'Labor Categories_W_PRICES'!$B$4:$AJ$18,2,FALSE)</f>
        <v>Junior Technician (example)</v>
      </c>
      <c r="L17" s="38" t="e">
        <f>HLOOKUP('Contract Year 1 - Detail'!L16,'Labor Categories_W_PRICES'!$B$4:$AJ$18,2,FALSE)</f>
        <v>#N/A</v>
      </c>
      <c r="M17" s="38" t="e">
        <f>HLOOKUP('Contract Year 1 - Detail'!M16,'Labor Categories_W_PRICES'!$B$4:$AJ$18,2,FALSE)</f>
        <v>#N/A</v>
      </c>
      <c r="N17" s="38" t="e">
        <f>HLOOKUP('Contract Year 1 - Detail'!N16,'Labor Categories_W_PRICES'!$B$4:$AJ$18,2,FALSE)</f>
        <v>#N/A</v>
      </c>
      <c r="O17" s="38" t="e">
        <f>HLOOKUP('Contract Year 1 - Detail'!O16,'Labor Categories_W_PRICES'!$B$4:$AJ$18,2,FALSE)</f>
        <v>#N/A</v>
      </c>
      <c r="P17" s="38" t="e">
        <f>HLOOKUP('Contract Year 1 - Detail'!P16,'Labor Categories_W_PRICES'!$B$4:$AJ$18,2,FALSE)</f>
        <v>#N/A</v>
      </c>
      <c r="Q17" s="38" t="e">
        <f>HLOOKUP('Contract Year 1 - Detail'!Q16,'Labor Categories_W_PRICES'!$B$4:$AJ$18,2,FALSE)</f>
        <v>#N/A</v>
      </c>
      <c r="R17" s="38" t="e">
        <f>HLOOKUP('Contract Year 1 - Detail'!R16,'Labor Categories_W_PRICES'!$B$4:$AJ$18,2,FALSE)</f>
        <v>#N/A</v>
      </c>
      <c r="S17" s="38" t="e">
        <f>HLOOKUP('Contract Year 1 - Detail'!S16,'Labor Categories_W_PRICES'!$B$4:$AJ$18,2,FALSE)</f>
        <v>#N/A</v>
      </c>
      <c r="T17" s="38" t="e">
        <f>HLOOKUP('Contract Year 1 - Detail'!T16,'Labor Categories_W_PRICES'!$B$4:$AJ$18,2,FALSE)</f>
        <v>#N/A</v>
      </c>
    </row>
    <row r="18" spans="1:20" ht="66" customHeight="1" thickTop="1" thickBot="1" x14ac:dyDescent="0.3">
      <c r="A18" s="81"/>
      <c r="B18" s="84"/>
      <c r="C18" s="85" t="s">
        <v>170</v>
      </c>
      <c r="D18" s="91"/>
      <c r="E18" s="88"/>
      <c r="F18" s="81"/>
      <c r="G18" s="107"/>
      <c r="H18" s="81"/>
      <c r="I18" s="105"/>
      <c r="J18" s="39" t="s">
        <v>57</v>
      </c>
      <c r="K18" s="37">
        <v>0</v>
      </c>
      <c r="L18" s="40" t="s">
        <v>172</v>
      </c>
      <c r="M18" s="40" t="s">
        <v>172</v>
      </c>
      <c r="N18" s="40" t="s">
        <v>172</v>
      </c>
      <c r="O18" s="40" t="s">
        <v>172</v>
      </c>
      <c r="P18" s="40" t="s">
        <v>172</v>
      </c>
      <c r="Q18" s="40" t="s">
        <v>172</v>
      </c>
      <c r="R18" s="40" t="s">
        <v>172</v>
      </c>
      <c r="S18" s="40" t="s">
        <v>172</v>
      </c>
      <c r="T18" s="40" t="s">
        <v>172</v>
      </c>
    </row>
    <row r="19" spans="1:20" ht="66" customHeight="1" thickTop="1" thickBot="1" x14ac:dyDescent="0.3">
      <c r="A19" s="79" t="s">
        <v>163</v>
      </c>
      <c r="B19" s="82" t="s">
        <v>156</v>
      </c>
      <c r="C19" s="85" t="s">
        <v>262</v>
      </c>
      <c r="D19" s="92" t="s">
        <v>170</v>
      </c>
      <c r="E19" s="86" t="s">
        <v>154</v>
      </c>
      <c r="F19" s="79">
        <v>1</v>
      </c>
      <c r="G19" s="97">
        <v>0</v>
      </c>
      <c r="H19" s="99">
        <f t="shared" ref="H19" si="4">F19*G19</f>
        <v>0</v>
      </c>
      <c r="I19" s="103">
        <f t="shared" ref="I19" si="5">SUM(K21:T21)</f>
        <v>0</v>
      </c>
      <c r="J19" s="35" t="s">
        <v>20</v>
      </c>
      <c r="K19" s="36" t="s">
        <v>7</v>
      </c>
      <c r="L19" s="36" t="s">
        <v>56</v>
      </c>
      <c r="M19" s="36" t="s">
        <v>56</v>
      </c>
      <c r="N19" s="36" t="s">
        <v>56</v>
      </c>
      <c r="O19" s="36" t="s">
        <v>56</v>
      </c>
      <c r="P19" s="36" t="s">
        <v>56</v>
      </c>
      <c r="Q19" s="36" t="s">
        <v>56</v>
      </c>
      <c r="R19" s="36" t="s">
        <v>56</v>
      </c>
      <c r="S19" s="36" t="s">
        <v>56</v>
      </c>
      <c r="T19" s="36" t="s">
        <v>56</v>
      </c>
    </row>
    <row r="20" spans="1:20" ht="66" customHeight="1" thickTop="1" thickBot="1" x14ac:dyDescent="0.3">
      <c r="A20" s="80"/>
      <c r="B20" s="83"/>
      <c r="C20" s="85"/>
      <c r="D20" s="93"/>
      <c r="E20" s="87"/>
      <c r="F20" s="80"/>
      <c r="G20" s="98"/>
      <c r="H20" s="80"/>
      <c r="I20" s="104"/>
      <c r="J20" s="35" t="s">
        <v>51</v>
      </c>
      <c r="K20" s="38" t="str">
        <f>HLOOKUP('Contract Year 1 - Detail'!K19,'Labor Categories_W_PRICES'!$B$4:$AJ$18,2,FALSE)</f>
        <v>Junior Technician (example)</v>
      </c>
      <c r="L20" s="38" t="e">
        <f>HLOOKUP('Contract Year 1 - Detail'!L19,'Labor Categories_W_PRICES'!$B$4:$AJ$18,2,FALSE)</f>
        <v>#N/A</v>
      </c>
      <c r="M20" s="38" t="e">
        <f>HLOOKUP('Contract Year 1 - Detail'!M19,'Labor Categories_W_PRICES'!$B$4:$AJ$18,2,FALSE)</f>
        <v>#N/A</v>
      </c>
      <c r="N20" s="38" t="e">
        <f>HLOOKUP('Contract Year 1 - Detail'!N19,'Labor Categories_W_PRICES'!$B$4:$AJ$18,2,FALSE)</f>
        <v>#N/A</v>
      </c>
      <c r="O20" s="38" t="e">
        <f>HLOOKUP('Contract Year 1 - Detail'!O19,'Labor Categories_W_PRICES'!$B$4:$AJ$18,2,FALSE)</f>
        <v>#N/A</v>
      </c>
      <c r="P20" s="38" t="e">
        <f>HLOOKUP('Contract Year 1 - Detail'!P19,'Labor Categories_W_PRICES'!$B$4:$AJ$18,2,FALSE)</f>
        <v>#N/A</v>
      </c>
      <c r="Q20" s="38" t="e">
        <f>HLOOKUP('Contract Year 1 - Detail'!Q19,'Labor Categories_W_PRICES'!$B$4:$AJ$18,2,FALSE)</f>
        <v>#N/A</v>
      </c>
      <c r="R20" s="38" t="e">
        <f>HLOOKUP('Contract Year 1 - Detail'!R19,'Labor Categories_W_PRICES'!$B$4:$AJ$18,2,FALSE)</f>
        <v>#N/A</v>
      </c>
      <c r="S20" s="38" t="e">
        <f>HLOOKUP('Contract Year 1 - Detail'!S19,'Labor Categories_W_PRICES'!$B$4:$AJ$18,2,FALSE)</f>
        <v>#N/A</v>
      </c>
      <c r="T20" s="38" t="e">
        <f>HLOOKUP('Contract Year 1 - Detail'!T19,'Labor Categories_W_PRICES'!$B$4:$AJ$18,2,FALSE)</f>
        <v>#N/A</v>
      </c>
    </row>
    <row r="21" spans="1:20" ht="66" customHeight="1" thickTop="1" thickBot="1" x14ac:dyDescent="0.3">
      <c r="A21" s="81"/>
      <c r="B21" s="84"/>
      <c r="C21" s="85"/>
      <c r="D21" s="94"/>
      <c r="E21" s="88"/>
      <c r="F21" s="81"/>
      <c r="G21" s="98"/>
      <c r="H21" s="81"/>
      <c r="I21" s="105"/>
      <c r="J21" s="39" t="s">
        <v>57</v>
      </c>
      <c r="K21" s="36">
        <v>0</v>
      </c>
      <c r="L21" s="40" t="s">
        <v>172</v>
      </c>
      <c r="M21" s="40" t="s">
        <v>172</v>
      </c>
      <c r="N21" s="40" t="s">
        <v>172</v>
      </c>
      <c r="O21" s="40" t="s">
        <v>172</v>
      </c>
      <c r="P21" s="40" t="s">
        <v>172</v>
      </c>
      <c r="Q21" s="40" t="s">
        <v>172</v>
      </c>
      <c r="R21" s="40" t="s">
        <v>172</v>
      </c>
      <c r="S21" s="40" t="s">
        <v>172</v>
      </c>
      <c r="T21" s="40" t="s">
        <v>172</v>
      </c>
    </row>
    <row r="22" spans="1:20" ht="66" customHeight="1" thickTop="1" thickBot="1" x14ac:dyDescent="0.3">
      <c r="A22" s="79" t="s">
        <v>75</v>
      </c>
      <c r="B22" s="82" t="s">
        <v>157</v>
      </c>
      <c r="C22" s="110" t="s">
        <v>208</v>
      </c>
      <c r="D22" s="92" t="s">
        <v>170</v>
      </c>
      <c r="E22" s="86" t="s">
        <v>154</v>
      </c>
      <c r="F22" s="79">
        <v>1</v>
      </c>
      <c r="G22" s="97">
        <v>0</v>
      </c>
      <c r="H22" s="99">
        <f t="shared" ref="H22" si="6">F22*G22</f>
        <v>0</v>
      </c>
      <c r="I22" s="103">
        <f t="shared" ref="I22" si="7">SUM(K24:T24)</f>
        <v>0</v>
      </c>
      <c r="J22" s="35" t="s">
        <v>20</v>
      </c>
      <c r="K22" s="36" t="s">
        <v>7</v>
      </c>
      <c r="L22" s="36" t="s">
        <v>7</v>
      </c>
      <c r="M22" s="36" t="s">
        <v>56</v>
      </c>
      <c r="N22" s="36" t="s">
        <v>56</v>
      </c>
      <c r="O22" s="36" t="s">
        <v>56</v>
      </c>
      <c r="P22" s="36" t="s">
        <v>56</v>
      </c>
      <c r="Q22" s="36" t="s">
        <v>56</v>
      </c>
      <c r="R22" s="36" t="s">
        <v>56</v>
      </c>
      <c r="S22" s="36" t="s">
        <v>56</v>
      </c>
      <c r="T22" s="36" t="s">
        <v>56</v>
      </c>
    </row>
    <row r="23" spans="1:20" ht="66" customHeight="1" thickTop="1" thickBot="1" x14ac:dyDescent="0.3">
      <c r="A23" s="80"/>
      <c r="B23" s="83"/>
      <c r="C23" s="111"/>
      <c r="D23" s="93"/>
      <c r="E23" s="87"/>
      <c r="F23" s="80"/>
      <c r="G23" s="98"/>
      <c r="H23" s="80"/>
      <c r="I23" s="104"/>
      <c r="J23" s="35" t="s">
        <v>51</v>
      </c>
      <c r="K23" s="38" t="str">
        <f>HLOOKUP('Contract Year 1 - Detail'!K22,'Labor Categories_W_PRICES'!$B$4:$AJ$18,2,FALSE)</f>
        <v>Junior Technician (example)</v>
      </c>
      <c r="L23" s="38" t="str">
        <f>HLOOKUP('Contract Year 1 - Detail'!L22,'Labor Categories_W_PRICES'!$B$4:$AJ$18,2,FALSE)</f>
        <v>Junior Technician (example)</v>
      </c>
      <c r="M23" s="38" t="e">
        <f>HLOOKUP('Contract Year 1 - Detail'!M22,'Labor Categories_W_PRICES'!$B$4:$AJ$18,2,FALSE)</f>
        <v>#N/A</v>
      </c>
      <c r="N23" s="38" t="e">
        <f>HLOOKUP('Contract Year 1 - Detail'!N22,'Labor Categories_W_PRICES'!$B$4:$AJ$18,2,FALSE)</f>
        <v>#N/A</v>
      </c>
      <c r="O23" s="38" t="e">
        <f>HLOOKUP('Contract Year 1 - Detail'!O22,'Labor Categories_W_PRICES'!$B$4:$AJ$18,2,FALSE)</f>
        <v>#N/A</v>
      </c>
      <c r="P23" s="38" t="e">
        <f>HLOOKUP('Contract Year 1 - Detail'!P22,'Labor Categories_W_PRICES'!$B$4:$AJ$18,2,FALSE)</f>
        <v>#N/A</v>
      </c>
      <c r="Q23" s="38" t="e">
        <f>HLOOKUP('Contract Year 1 - Detail'!Q22,'Labor Categories_W_PRICES'!$B$4:$AJ$18,2,FALSE)</f>
        <v>#N/A</v>
      </c>
      <c r="R23" s="38" t="e">
        <f>HLOOKUP('Contract Year 1 - Detail'!R22,'Labor Categories_W_PRICES'!$B$4:$AJ$18,2,FALSE)</f>
        <v>#N/A</v>
      </c>
      <c r="S23" s="38" t="e">
        <f>HLOOKUP('Contract Year 1 - Detail'!S22,'Labor Categories_W_PRICES'!$B$4:$AJ$18,2,FALSE)</f>
        <v>#N/A</v>
      </c>
      <c r="T23" s="38" t="e">
        <f>HLOOKUP('Contract Year 1 - Detail'!T22,'Labor Categories_W_PRICES'!$B$4:$AJ$18,2,FALSE)</f>
        <v>#N/A</v>
      </c>
    </row>
    <row r="24" spans="1:20" ht="66" customHeight="1" thickTop="1" thickBot="1" x14ac:dyDescent="0.3">
      <c r="A24" s="81"/>
      <c r="B24" s="84"/>
      <c r="C24" s="112"/>
      <c r="D24" s="94"/>
      <c r="E24" s="88"/>
      <c r="F24" s="81"/>
      <c r="G24" s="98"/>
      <c r="H24" s="81"/>
      <c r="I24" s="105"/>
      <c r="J24" s="39" t="s">
        <v>57</v>
      </c>
      <c r="K24" s="36">
        <v>0</v>
      </c>
      <c r="L24" s="40" t="s">
        <v>172</v>
      </c>
      <c r="M24" s="40" t="s">
        <v>172</v>
      </c>
      <c r="N24" s="40" t="s">
        <v>172</v>
      </c>
      <c r="O24" s="40" t="s">
        <v>172</v>
      </c>
      <c r="P24" s="40" t="s">
        <v>172</v>
      </c>
      <c r="Q24" s="40" t="s">
        <v>172</v>
      </c>
      <c r="R24" s="40" t="s">
        <v>172</v>
      </c>
      <c r="S24" s="40" t="s">
        <v>172</v>
      </c>
      <c r="T24" s="40" t="s">
        <v>172</v>
      </c>
    </row>
    <row r="25" spans="1:20" ht="66" customHeight="1" thickTop="1" thickBot="1" x14ac:dyDescent="0.3">
      <c r="A25" s="79" t="s">
        <v>76</v>
      </c>
      <c r="B25" s="82" t="s">
        <v>158</v>
      </c>
      <c r="C25" s="85" t="s">
        <v>209</v>
      </c>
      <c r="D25" s="92" t="s">
        <v>170</v>
      </c>
      <c r="E25" s="86" t="s">
        <v>154</v>
      </c>
      <c r="F25" s="79">
        <v>1</v>
      </c>
      <c r="G25" s="97">
        <v>0</v>
      </c>
      <c r="H25" s="99">
        <f t="shared" ref="H25" si="8">F25*G25</f>
        <v>0</v>
      </c>
      <c r="I25" s="103">
        <f t="shared" ref="I25" si="9">SUM(K27:T27)</f>
        <v>0</v>
      </c>
      <c r="J25" s="35" t="s">
        <v>20</v>
      </c>
      <c r="K25" s="36" t="s">
        <v>7</v>
      </c>
      <c r="L25" s="36" t="s">
        <v>56</v>
      </c>
      <c r="M25" s="36" t="s">
        <v>56</v>
      </c>
      <c r="N25" s="36" t="s">
        <v>56</v>
      </c>
      <c r="O25" s="36" t="s">
        <v>56</v>
      </c>
      <c r="P25" s="36" t="s">
        <v>56</v>
      </c>
      <c r="Q25" s="36" t="s">
        <v>56</v>
      </c>
      <c r="R25" s="36" t="s">
        <v>56</v>
      </c>
      <c r="S25" s="36" t="s">
        <v>56</v>
      </c>
      <c r="T25" s="36" t="s">
        <v>56</v>
      </c>
    </row>
    <row r="26" spans="1:20" ht="66" customHeight="1" thickTop="1" thickBot="1" x14ac:dyDescent="0.3">
      <c r="A26" s="80"/>
      <c r="B26" s="83"/>
      <c r="C26" s="85"/>
      <c r="D26" s="93"/>
      <c r="E26" s="87"/>
      <c r="F26" s="80"/>
      <c r="G26" s="98"/>
      <c r="H26" s="80"/>
      <c r="I26" s="104"/>
      <c r="J26" s="35" t="s">
        <v>51</v>
      </c>
      <c r="K26" s="38" t="str">
        <f>HLOOKUP('Contract Year 1 - Detail'!K25,'Labor Categories_W_PRICES'!$B$4:$AJ$18,2,FALSE)</f>
        <v>Junior Technician (example)</v>
      </c>
      <c r="L26" s="38" t="e">
        <f>HLOOKUP('Contract Year 1 - Detail'!L25,'Labor Categories_W_PRICES'!$B$4:$AJ$18,2,FALSE)</f>
        <v>#N/A</v>
      </c>
      <c r="M26" s="38" t="e">
        <f>HLOOKUP('Contract Year 1 - Detail'!M25,'Labor Categories_W_PRICES'!$B$4:$AJ$18,2,FALSE)</f>
        <v>#N/A</v>
      </c>
      <c r="N26" s="38" t="e">
        <f>HLOOKUP('Contract Year 1 - Detail'!N25,'Labor Categories_W_PRICES'!$B$4:$AJ$18,2,FALSE)</f>
        <v>#N/A</v>
      </c>
      <c r="O26" s="38" t="e">
        <f>HLOOKUP('Contract Year 1 - Detail'!O25,'Labor Categories_W_PRICES'!$B$4:$AJ$18,2,FALSE)</f>
        <v>#N/A</v>
      </c>
      <c r="P26" s="38" t="e">
        <f>HLOOKUP('Contract Year 1 - Detail'!P25,'Labor Categories_W_PRICES'!$B$4:$AJ$18,2,FALSE)</f>
        <v>#N/A</v>
      </c>
      <c r="Q26" s="38" t="e">
        <f>HLOOKUP('Contract Year 1 - Detail'!Q25,'Labor Categories_W_PRICES'!$B$4:$AJ$18,2,FALSE)</f>
        <v>#N/A</v>
      </c>
      <c r="R26" s="38" t="e">
        <f>HLOOKUP('Contract Year 1 - Detail'!R25,'Labor Categories_W_PRICES'!$B$4:$AJ$18,2,FALSE)</f>
        <v>#N/A</v>
      </c>
      <c r="S26" s="38" t="e">
        <f>HLOOKUP('Contract Year 1 - Detail'!S25,'Labor Categories_W_PRICES'!$B$4:$AJ$18,2,FALSE)</f>
        <v>#N/A</v>
      </c>
      <c r="T26" s="38" t="e">
        <f>HLOOKUP('Contract Year 1 - Detail'!T25,'Labor Categories_W_PRICES'!$B$4:$AJ$18,2,FALSE)</f>
        <v>#N/A</v>
      </c>
    </row>
    <row r="27" spans="1:20" ht="66" customHeight="1" thickTop="1" thickBot="1" x14ac:dyDescent="0.3">
      <c r="A27" s="81"/>
      <c r="B27" s="84"/>
      <c r="C27" s="85"/>
      <c r="D27" s="94"/>
      <c r="E27" s="88"/>
      <c r="F27" s="81"/>
      <c r="G27" s="98"/>
      <c r="H27" s="81"/>
      <c r="I27" s="105"/>
      <c r="J27" s="39" t="s">
        <v>57</v>
      </c>
      <c r="K27" s="36">
        <v>0</v>
      </c>
      <c r="L27" s="40" t="s">
        <v>172</v>
      </c>
      <c r="M27" s="40" t="s">
        <v>172</v>
      </c>
      <c r="N27" s="40" t="s">
        <v>172</v>
      </c>
      <c r="O27" s="40" t="s">
        <v>172</v>
      </c>
      <c r="P27" s="40" t="s">
        <v>172</v>
      </c>
      <c r="Q27" s="40" t="s">
        <v>172</v>
      </c>
      <c r="R27" s="40" t="s">
        <v>172</v>
      </c>
      <c r="S27" s="40" t="s">
        <v>172</v>
      </c>
      <c r="T27" s="40" t="s">
        <v>172</v>
      </c>
    </row>
    <row r="28" spans="1:20" ht="66" customHeight="1" thickTop="1" thickBot="1" x14ac:dyDescent="0.3">
      <c r="A28" s="79" t="s">
        <v>77</v>
      </c>
      <c r="B28" s="82" t="s">
        <v>6</v>
      </c>
      <c r="C28" s="85" t="s">
        <v>263</v>
      </c>
      <c r="D28" s="89" t="s">
        <v>170</v>
      </c>
      <c r="E28" s="86" t="s">
        <v>59</v>
      </c>
      <c r="F28" s="79">
        <v>1</v>
      </c>
      <c r="G28" s="97">
        <v>0</v>
      </c>
      <c r="H28" s="99">
        <f t="shared" ref="H28" si="10">F28*G28</f>
        <v>0</v>
      </c>
      <c r="I28" s="100">
        <v>0</v>
      </c>
      <c r="J28" s="61" t="s">
        <v>20</v>
      </c>
      <c r="K28" s="74" t="s">
        <v>7</v>
      </c>
      <c r="L28" s="74" t="s">
        <v>56</v>
      </c>
      <c r="M28" s="74" t="s">
        <v>56</v>
      </c>
      <c r="N28" s="74" t="s">
        <v>56</v>
      </c>
      <c r="O28" s="74" t="s">
        <v>56</v>
      </c>
      <c r="P28" s="74" t="s">
        <v>56</v>
      </c>
      <c r="Q28" s="74" t="s">
        <v>56</v>
      </c>
      <c r="R28" s="74" t="s">
        <v>56</v>
      </c>
      <c r="S28" s="74" t="s">
        <v>56</v>
      </c>
      <c r="T28" s="74" t="s">
        <v>56</v>
      </c>
    </row>
    <row r="29" spans="1:20" ht="66" customHeight="1" thickTop="1" thickBot="1" x14ac:dyDescent="0.3">
      <c r="A29" s="80"/>
      <c r="B29" s="83"/>
      <c r="C29" s="85"/>
      <c r="D29" s="90"/>
      <c r="E29" s="87"/>
      <c r="F29" s="80"/>
      <c r="G29" s="98"/>
      <c r="H29" s="80"/>
      <c r="I29" s="101"/>
      <c r="J29" s="61" t="s">
        <v>51</v>
      </c>
      <c r="K29" s="60" t="str">
        <f>HLOOKUP('Contract Year 1 - Detail'!K28,'Labor Categories_W_PRICES'!$B$4:$AJ$18,2,FALSE)</f>
        <v>Junior Technician (example)</v>
      </c>
      <c r="L29" s="60" t="e">
        <f>HLOOKUP('Contract Year 1 - Detail'!L28,'Labor Categories_W_PRICES'!$B$4:$AJ$18,2,FALSE)</f>
        <v>#N/A</v>
      </c>
      <c r="M29" s="60" t="e">
        <f>HLOOKUP('Contract Year 1 - Detail'!M28,'Labor Categories_W_PRICES'!$B$4:$AJ$18,2,FALSE)</f>
        <v>#N/A</v>
      </c>
      <c r="N29" s="60" t="e">
        <f>HLOOKUP('Contract Year 1 - Detail'!N28,'Labor Categories_W_PRICES'!$B$4:$AJ$18,2,FALSE)</f>
        <v>#N/A</v>
      </c>
      <c r="O29" s="60" t="e">
        <f>HLOOKUP('Contract Year 1 - Detail'!O28,'Labor Categories_W_PRICES'!$B$4:$AJ$18,2,FALSE)</f>
        <v>#N/A</v>
      </c>
      <c r="P29" s="60" t="e">
        <f>HLOOKUP('Contract Year 1 - Detail'!P28,'Labor Categories_W_PRICES'!$B$4:$AJ$18,2,FALSE)</f>
        <v>#N/A</v>
      </c>
      <c r="Q29" s="60" t="e">
        <f>HLOOKUP('Contract Year 1 - Detail'!Q28,'Labor Categories_W_PRICES'!$B$4:$AJ$18,2,FALSE)</f>
        <v>#N/A</v>
      </c>
      <c r="R29" s="60" t="e">
        <f>HLOOKUP('Contract Year 1 - Detail'!R28,'Labor Categories_W_PRICES'!$B$4:$AJ$18,2,FALSE)</f>
        <v>#N/A</v>
      </c>
      <c r="S29" s="60" t="e">
        <f>HLOOKUP('Contract Year 1 - Detail'!S28,'Labor Categories_W_PRICES'!$B$4:$AJ$18,2,FALSE)</f>
        <v>#N/A</v>
      </c>
      <c r="T29" s="60" t="e">
        <f>HLOOKUP('Contract Year 1 - Detail'!T28,'Labor Categories_W_PRICES'!$B$4:$AJ$18,2,FALSE)</f>
        <v>#N/A</v>
      </c>
    </row>
    <row r="30" spans="1:20" ht="73.5" customHeight="1" thickTop="1" thickBot="1" x14ac:dyDescent="0.3">
      <c r="A30" s="81"/>
      <c r="B30" s="84"/>
      <c r="C30" s="85"/>
      <c r="D30" s="91"/>
      <c r="E30" s="88"/>
      <c r="F30" s="81"/>
      <c r="G30" s="98"/>
      <c r="H30" s="81"/>
      <c r="I30" s="102">
        <f>SUM(K30:T30)</f>
        <v>1</v>
      </c>
      <c r="J30" s="61" t="s">
        <v>57</v>
      </c>
      <c r="K30" s="60">
        <v>1</v>
      </c>
      <c r="L30" s="60" t="s">
        <v>172</v>
      </c>
      <c r="M30" s="60" t="s">
        <v>172</v>
      </c>
      <c r="N30" s="60" t="s">
        <v>172</v>
      </c>
      <c r="O30" s="60" t="s">
        <v>172</v>
      </c>
      <c r="P30" s="60" t="s">
        <v>172</v>
      </c>
      <c r="Q30" s="60" t="s">
        <v>172</v>
      </c>
      <c r="R30" s="60" t="s">
        <v>172</v>
      </c>
      <c r="S30" s="60" t="s">
        <v>172</v>
      </c>
      <c r="T30" s="60" t="s">
        <v>172</v>
      </c>
    </row>
    <row r="31" spans="1:20" ht="66" customHeight="1" thickTop="1" thickBot="1" x14ac:dyDescent="0.3">
      <c r="A31" s="79" t="s">
        <v>206</v>
      </c>
      <c r="B31" s="82" t="s">
        <v>159</v>
      </c>
      <c r="C31" s="85" t="s">
        <v>264</v>
      </c>
      <c r="D31" s="92" t="s">
        <v>170</v>
      </c>
      <c r="E31" s="86" t="s">
        <v>154</v>
      </c>
      <c r="F31" s="79">
        <v>1</v>
      </c>
      <c r="G31" s="97">
        <v>0</v>
      </c>
      <c r="H31" s="99">
        <f t="shared" ref="H31" si="11">F31*G31</f>
        <v>0</v>
      </c>
      <c r="I31" s="100">
        <v>0</v>
      </c>
      <c r="J31" s="61" t="s">
        <v>20</v>
      </c>
      <c r="K31" s="60" t="s">
        <v>7</v>
      </c>
      <c r="L31" s="60" t="s">
        <v>56</v>
      </c>
      <c r="M31" s="60" t="s">
        <v>56</v>
      </c>
      <c r="N31" s="60" t="s">
        <v>56</v>
      </c>
      <c r="O31" s="60" t="s">
        <v>56</v>
      </c>
      <c r="P31" s="60" t="s">
        <v>56</v>
      </c>
      <c r="Q31" s="60" t="s">
        <v>56</v>
      </c>
      <c r="R31" s="60" t="s">
        <v>56</v>
      </c>
      <c r="S31" s="60" t="s">
        <v>56</v>
      </c>
      <c r="T31" s="60" t="s">
        <v>56</v>
      </c>
    </row>
    <row r="32" spans="1:20" ht="66" customHeight="1" thickTop="1" thickBot="1" x14ac:dyDescent="0.3">
      <c r="A32" s="80"/>
      <c r="B32" s="83"/>
      <c r="C32" s="85"/>
      <c r="D32" s="93"/>
      <c r="E32" s="87"/>
      <c r="F32" s="80"/>
      <c r="G32" s="98"/>
      <c r="H32" s="80"/>
      <c r="I32" s="101"/>
      <c r="J32" s="61" t="s">
        <v>51</v>
      </c>
      <c r="K32" s="60" t="str">
        <f>HLOOKUP('Contract Year 1 - Detail'!K31,'Labor Categories_W_PRICES'!$B$4:$AJ$18,2,FALSE)</f>
        <v>Junior Technician (example)</v>
      </c>
      <c r="L32" s="60" t="e">
        <f>HLOOKUP('Contract Year 1 - Detail'!L31,'Labor Categories_W_PRICES'!$B$4:$AJ$18,2,FALSE)</f>
        <v>#N/A</v>
      </c>
      <c r="M32" s="60" t="e">
        <f>HLOOKUP('Contract Year 1 - Detail'!M31,'Labor Categories_W_PRICES'!$B$4:$AJ$18,2,FALSE)</f>
        <v>#N/A</v>
      </c>
      <c r="N32" s="60" t="e">
        <f>HLOOKUP('Contract Year 1 - Detail'!N31,'Labor Categories_W_PRICES'!$B$4:$AJ$18,2,FALSE)</f>
        <v>#N/A</v>
      </c>
      <c r="O32" s="60" t="e">
        <f>HLOOKUP('Contract Year 1 - Detail'!O31,'Labor Categories_W_PRICES'!$B$4:$AJ$18,2,FALSE)</f>
        <v>#N/A</v>
      </c>
      <c r="P32" s="60" t="e">
        <f>HLOOKUP('Contract Year 1 - Detail'!P31,'Labor Categories_W_PRICES'!$B$4:$AJ$18,2,FALSE)</f>
        <v>#N/A</v>
      </c>
      <c r="Q32" s="60" t="e">
        <f>HLOOKUP('Contract Year 1 - Detail'!Q31,'Labor Categories_W_PRICES'!$B$4:$AJ$18,2,FALSE)</f>
        <v>#N/A</v>
      </c>
      <c r="R32" s="60" t="e">
        <f>HLOOKUP('Contract Year 1 - Detail'!R31,'Labor Categories_W_PRICES'!$B$4:$AJ$18,2,FALSE)</f>
        <v>#N/A</v>
      </c>
      <c r="S32" s="60" t="e">
        <f>HLOOKUP('Contract Year 1 - Detail'!S31,'Labor Categories_W_PRICES'!$B$4:$AJ$18,2,FALSE)</f>
        <v>#N/A</v>
      </c>
      <c r="T32" s="60" t="e">
        <f>HLOOKUP('Contract Year 1 - Detail'!T31,'Labor Categories_W_PRICES'!$B$4:$AJ$18,2,FALSE)</f>
        <v>#N/A</v>
      </c>
    </row>
    <row r="33" spans="1:20" ht="91.5" customHeight="1" thickTop="1" thickBot="1" x14ac:dyDescent="0.3">
      <c r="A33" s="81"/>
      <c r="B33" s="84"/>
      <c r="C33" s="85"/>
      <c r="D33" s="94"/>
      <c r="E33" s="88"/>
      <c r="F33" s="81"/>
      <c r="G33" s="107"/>
      <c r="H33" s="81"/>
      <c r="I33" s="102"/>
      <c r="J33" s="61" t="s">
        <v>57</v>
      </c>
      <c r="K33" s="60">
        <v>1</v>
      </c>
      <c r="L33" s="60" t="s">
        <v>172</v>
      </c>
      <c r="M33" s="60" t="s">
        <v>172</v>
      </c>
      <c r="N33" s="60" t="s">
        <v>172</v>
      </c>
      <c r="O33" s="60" t="s">
        <v>172</v>
      </c>
      <c r="P33" s="60" t="s">
        <v>172</v>
      </c>
      <c r="Q33" s="60" t="s">
        <v>172</v>
      </c>
      <c r="R33" s="60" t="s">
        <v>172</v>
      </c>
      <c r="S33" s="60" t="s">
        <v>172</v>
      </c>
      <c r="T33" s="60" t="s">
        <v>172</v>
      </c>
    </row>
    <row r="34" spans="1:20" ht="66" customHeight="1" thickTop="1" thickBot="1" x14ac:dyDescent="0.3">
      <c r="A34" s="79" t="s">
        <v>78</v>
      </c>
      <c r="B34" s="82" t="s">
        <v>166</v>
      </c>
      <c r="C34" s="85" t="s">
        <v>243</v>
      </c>
      <c r="D34" s="92" t="s">
        <v>170</v>
      </c>
      <c r="E34" s="86" t="s">
        <v>154</v>
      </c>
      <c r="F34" s="79">
        <v>1</v>
      </c>
      <c r="G34" s="97">
        <v>0</v>
      </c>
      <c r="H34" s="99">
        <f t="shared" ref="H34" si="12">F34*G34</f>
        <v>0</v>
      </c>
      <c r="I34" s="100">
        <v>0</v>
      </c>
      <c r="J34" s="61" t="s">
        <v>20</v>
      </c>
      <c r="K34" s="60" t="s">
        <v>7</v>
      </c>
      <c r="L34" s="60" t="s">
        <v>56</v>
      </c>
      <c r="M34" s="60" t="s">
        <v>56</v>
      </c>
      <c r="N34" s="60" t="s">
        <v>56</v>
      </c>
      <c r="O34" s="60" t="s">
        <v>56</v>
      </c>
      <c r="P34" s="60" t="s">
        <v>56</v>
      </c>
      <c r="Q34" s="60" t="s">
        <v>56</v>
      </c>
      <c r="R34" s="60" t="s">
        <v>56</v>
      </c>
      <c r="S34" s="60" t="s">
        <v>56</v>
      </c>
      <c r="T34" s="60" t="s">
        <v>56</v>
      </c>
    </row>
    <row r="35" spans="1:20" ht="66" customHeight="1" thickTop="1" thickBot="1" x14ac:dyDescent="0.3">
      <c r="A35" s="80"/>
      <c r="B35" s="83"/>
      <c r="C35" s="85"/>
      <c r="D35" s="93"/>
      <c r="E35" s="87"/>
      <c r="F35" s="80"/>
      <c r="G35" s="98"/>
      <c r="H35" s="80"/>
      <c r="I35" s="101"/>
      <c r="J35" s="61" t="s">
        <v>51</v>
      </c>
      <c r="K35" s="60" t="str">
        <f>HLOOKUP('Contract Year 1 - Detail'!K34,'Labor Categories_W_PRICES'!$B$4:$AJ$18,2,FALSE)</f>
        <v>Junior Technician (example)</v>
      </c>
      <c r="L35" s="60" t="e">
        <f>HLOOKUP('Contract Year 1 - Detail'!L34,'Labor Categories_W_PRICES'!$B$4:$AJ$18,2,FALSE)</f>
        <v>#N/A</v>
      </c>
      <c r="M35" s="60" t="e">
        <f>HLOOKUP('Contract Year 1 - Detail'!M34,'Labor Categories_W_PRICES'!$B$4:$AJ$18,2,FALSE)</f>
        <v>#N/A</v>
      </c>
      <c r="N35" s="60" t="e">
        <f>HLOOKUP('Contract Year 1 - Detail'!N34,'Labor Categories_W_PRICES'!$B$4:$AJ$18,2,FALSE)</f>
        <v>#N/A</v>
      </c>
      <c r="O35" s="60" t="e">
        <f>HLOOKUP('Contract Year 1 - Detail'!O34,'Labor Categories_W_PRICES'!$B$4:$AJ$18,2,FALSE)</f>
        <v>#N/A</v>
      </c>
      <c r="P35" s="60" t="e">
        <f>HLOOKUP('Contract Year 1 - Detail'!P34,'Labor Categories_W_PRICES'!$B$4:$AJ$18,2,FALSE)</f>
        <v>#N/A</v>
      </c>
      <c r="Q35" s="60" t="e">
        <f>HLOOKUP('Contract Year 1 - Detail'!Q34,'Labor Categories_W_PRICES'!$B$4:$AJ$18,2,FALSE)</f>
        <v>#N/A</v>
      </c>
      <c r="R35" s="60" t="e">
        <f>HLOOKUP('Contract Year 1 - Detail'!R34,'Labor Categories_W_PRICES'!$B$4:$AJ$18,2,FALSE)</f>
        <v>#N/A</v>
      </c>
      <c r="S35" s="60" t="e">
        <f>HLOOKUP('Contract Year 1 - Detail'!S34,'Labor Categories_W_PRICES'!$B$4:$AJ$18,2,FALSE)</f>
        <v>#N/A</v>
      </c>
      <c r="T35" s="60" t="e">
        <f>HLOOKUP('Contract Year 1 - Detail'!T34,'Labor Categories_W_PRICES'!$B$4:$AJ$18,2,FALSE)</f>
        <v>#N/A</v>
      </c>
    </row>
    <row r="36" spans="1:20" ht="66" customHeight="1" thickTop="1" thickBot="1" x14ac:dyDescent="0.3">
      <c r="A36" s="81"/>
      <c r="B36" s="84"/>
      <c r="C36" s="85"/>
      <c r="D36" s="94"/>
      <c r="E36" s="88"/>
      <c r="F36" s="80"/>
      <c r="G36" s="98"/>
      <c r="H36" s="81"/>
      <c r="I36" s="102">
        <f>SUM(K36:T36)</f>
        <v>1</v>
      </c>
      <c r="J36" s="61" t="s">
        <v>57</v>
      </c>
      <c r="K36" s="73">
        <v>1</v>
      </c>
      <c r="L36" s="73" t="s">
        <v>172</v>
      </c>
      <c r="M36" s="73" t="s">
        <v>172</v>
      </c>
      <c r="N36" s="73" t="s">
        <v>172</v>
      </c>
      <c r="O36" s="73" t="s">
        <v>172</v>
      </c>
      <c r="P36" s="73" t="s">
        <v>172</v>
      </c>
      <c r="Q36" s="73" t="s">
        <v>172</v>
      </c>
      <c r="R36" s="73" t="s">
        <v>172</v>
      </c>
      <c r="S36" s="73" t="s">
        <v>172</v>
      </c>
      <c r="T36" s="73" t="s">
        <v>172</v>
      </c>
    </row>
    <row r="37" spans="1:20" ht="66" customHeight="1" thickTop="1" thickBot="1" x14ac:dyDescent="0.3">
      <c r="A37" s="79" t="s">
        <v>164</v>
      </c>
      <c r="B37" s="82" t="s">
        <v>160</v>
      </c>
      <c r="C37" s="110" t="s">
        <v>279</v>
      </c>
      <c r="D37" s="92" t="s">
        <v>170</v>
      </c>
      <c r="E37" s="119" t="s">
        <v>154</v>
      </c>
      <c r="F37" s="128" t="s">
        <v>203</v>
      </c>
      <c r="G37" s="131" t="s">
        <v>204</v>
      </c>
      <c r="H37" s="97">
        <v>0</v>
      </c>
      <c r="I37" s="103">
        <f t="shared" ref="I37" si="13">SUM(K39:T39)</f>
        <v>0</v>
      </c>
      <c r="J37" s="35" t="s">
        <v>20</v>
      </c>
      <c r="K37" s="37" t="s">
        <v>7</v>
      </c>
      <c r="L37" s="37" t="s">
        <v>56</v>
      </c>
      <c r="M37" s="37" t="s">
        <v>56</v>
      </c>
      <c r="N37" s="37" t="s">
        <v>56</v>
      </c>
      <c r="O37" s="37" t="s">
        <v>56</v>
      </c>
      <c r="P37" s="37" t="s">
        <v>56</v>
      </c>
      <c r="Q37" s="37" t="s">
        <v>56</v>
      </c>
      <c r="R37" s="37" t="s">
        <v>56</v>
      </c>
      <c r="S37" s="37" t="s">
        <v>56</v>
      </c>
      <c r="T37" s="37" t="s">
        <v>56</v>
      </c>
    </row>
    <row r="38" spans="1:20" ht="66" customHeight="1" thickTop="1" thickBot="1" x14ac:dyDescent="0.3">
      <c r="A38" s="80"/>
      <c r="B38" s="83"/>
      <c r="C38" s="111"/>
      <c r="D38" s="93"/>
      <c r="E38" s="120"/>
      <c r="F38" s="129"/>
      <c r="G38" s="132"/>
      <c r="H38" s="98"/>
      <c r="I38" s="104"/>
      <c r="J38" s="35" t="s">
        <v>51</v>
      </c>
      <c r="K38" s="38" t="str">
        <f>HLOOKUP('Contract Year 1 - Detail'!K37,'Labor Categories_W_PRICES'!$B$4:$AJ$18,2,FALSE)</f>
        <v>Junior Technician (example)</v>
      </c>
      <c r="L38" s="38" t="e">
        <f>HLOOKUP('Contract Year 1 - Detail'!L37,'Labor Categories_W_PRICES'!$B$4:$AJ$18,2,FALSE)</f>
        <v>#N/A</v>
      </c>
      <c r="M38" s="38" t="e">
        <f>HLOOKUP('Contract Year 1 - Detail'!M37,'Labor Categories_W_PRICES'!$B$4:$AJ$18,2,FALSE)</f>
        <v>#N/A</v>
      </c>
      <c r="N38" s="38" t="e">
        <f>HLOOKUP('Contract Year 1 - Detail'!N37,'Labor Categories_W_PRICES'!$B$4:$AJ$18,2,FALSE)</f>
        <v>#N/A</v>
      </c>
      <c r="O38" s="38" t="e">
        <f>HLOOKUP('Contract Year 1 - Detail'!O37,'Labor Categories_W_PRICES'!$B$4:$AJ$18,2,FALSE)</f>
        <v>#N/A</v>
      </c>
      <c r="P38" s="38" t="e">
        <f>HLOOKUP('Contract Year 1 - Detail'!P37,'Labor Categories_W_PRICES'!$B$4:$AJ$18,2,FALSE)</f>
        <v>#N/A</v>
      </c>
      <c r="Q38" s="38" t="e">
        <f>HLOOKUP('Contract Year 1 - Detail'!Q37,'Labor Categories_W_PRICES'!$B$4:$AJ$18,2,FALSE)</f>
        <v>#N/A</v>
      </c>
      <c r="R38" s="38" t="e">
        <f>HLOOKUP('Contract Year 1 - Detail'!R37,'Labor Categories_W_PRICES'!$B$4:$AJ$18,2,FALSE)</f>
        <v>#N/A</v>
      </c>
      <c r="S38" s="38" t="e">
        <f>HLOOKUP('Contract Year 1 - Detail'!S37,'Labor Categories_W_PRICES'!$B$4:$AJ$18,2,FALSE)</f>
        <v>#N/A</v>
      </c>
      <c r="T38" s="38" t="e">
        <f>HLOOKUP('Contract Year 1 - Detail'!T37,'Labor Categories_W_PRICES'!$B$4:$AJ$18,2,FALSE)</f>
        <v>#N/A</v>
      </c>
    </row>
    <row r="39" spans="1:20" ht="88.5" customHeight="1" thickTop="1" thickBot="1" x14ac:dyDescent="0.3">
      <c r="A39" s="81"/>
      <c r="B39" s="84"/>
      <c r="C39" s="112"/>
      <c r="D39" s="94"/>
      <c r="E39" s="121"/>
      <c r="F39" s="130"/>
      <c r="G39" s="133"/>
      <c r="H39" s="98"/>
      <c r="I39" s="105"/>
      <c r="J39" s="39" t="s">
        <v>57</v>
      </c>
      <c r="K39" s="37">
        <v>0</v>
      </c>
      <c r="L39" s="40" t="s">
        <v>172</v>
      </c>
      <c r="M39" s="40" t="s">
        <v>172</v>
      </c>
      <c r="N39" s="40" t="s">
        <v>172</v>
      </c>
      <c r="O39" s="40" t="s">
        <v>172</v>
      </c>
      <c r="P39" s="40" t="s">
        <v>172</v>
      </c>
      <c r="Q39" s="40" t="s">
        <v>172</v>
      </c>
      <c r="R39" s="40" t="s">
        <v>172</v>
      </c>
      <c r="S39" s="40" t="s">
        <v>172</v>
      </c>
      <c r="T39" s="40" t="s">
        <v>172</v>
      </c>
    </row>
    <row r="40" spans="1:20" ht="66" customHeight="1" thickTop="1" thickBot="1" x14ac:dyDescent="0.3">
      <c r="A40" s="79" t="s">
        <v>207</v>
      </c>
      <c r="B40" s="82" t="s">
        <v>161</v>
      </c>
      <c r="C40" s="85" t="s">
        <v>277</v>
      </c>
      <c r="D40" s="89" t="s">
        <v>170</v>
      </c>
      <c r="E40" s="86" t="s">
        <v>154</v>
      </c>
      <c r="F40" s="80">
        <v>1</v>
      </c>
      <c r="G40" s="97">
        <v>0</v>
      </c>
      <c r="H40" s="108">
        <f t="shared" ref="H40" si="14">F40*G40</f>
        <v>0</v>
      </c>
      <c r="I40" s="134">
        <f t="shared" ref="I40" si="15">SUM(K42:T42)</f>
        <v>0</v>
      </c>
      <c r="J40" s="35" t="s">
        <v>20</v>
      </c>
      <c r="K40" s="76" t="s">
        <v>7</v>
      </c>
      <c r="L40" s="76" t="s">
        <v>56</v>
      </c>
      <c r="M40" s="76" t="s">
        <v>56</v>
      </c>
      <c r="N40" s="76" t="s">
        <v>56</v>
      </c>
      <c r="O40" s="76" t="s">
        <v>56</v>
      </c>
      <c r="P40" s="76" t="s">
        <v>56</v>
      </c>
      <c r="Q40" s="76" t="s">
        <v>56</v>
      </c>
      <c r="R40" s="76" t="s">
        <v>56</v>
      </c>
      <c r="S40" s="76" t="s">
        <v>56</v>
      </c>
      <c r="T40" s="76" t="s">
        <v>56</v>
      </c>
    </row>
    <row r="41" spans="1:20" ht="66" customHeight="1" thickTop="1" thickBot="1" x14ac:dyDescent="0.3">
      <c r="A41" s="80"/>
      <c r="B41" s="83"/>
      <c r="C41" s="85"/>
      <c r="D41" s="90"/>
      <c r="E41" s="87"/>
      <c r="F41" s="80"/>
      <c r="G41" s="98"/>
      <c r="H41" s="80"/>
      <c r="I41" s="135"/>
      <c r="J41" s="35" t="s">
        <v>51</v>
      </c>
      <c r="K41" s="38" t="str">
        <f>HLOOKUP('Contract Year 1 - Detail'!K40,'Labor Categories_W_PRICES'!$B$4:$AJ$18,2,FALSE)</f>
        <v>Junior Technician (example)</v>
      </c>
      <c r="L41" s="38" t="e">
        <f>HLOOKUP('Contract Year 1 - Detail'!L40,'Labor Categories_W_PRICES'!$B$4:$AJ$18,2,FALSE)</f>
        <v>#N/A</v>
      </c>
      <c r="M41" s="38" t="e">
        <f>HLOOKUP('Contract Year 1 - Detail'!M40,'Labor Categories_W_PRICES'!$B$4:$AJ$18,2,FALSE)</f>
        <v>#N/A</v>
      </c>
      <c r="N41" s="38" t="e">
        <f>HLOOKUP('Contract Year 1 - Detail'!N40,'Labor Categories_W_PRICES'!$B$4:$AJ$18,2,FALSE)</f>
        <v>#N/A</v>
      </c>
      <c r="O41" s="38" t="e">
        <f>HLOOKUP('Contract Year 1 - Detail'!O40,'Labor Categories_W_PRICES'!$B$4:$AJ$18,2,FALSE)</f>
        <v>#N/A</v>
      </c>
      <c r="P41" s="38" t="e">
        <f>HLOOKUP('Contract Year 1 - Detail'!P40,'Labor Categories_W_PRICES'!$B$4:$AJ$18,2,FALSE)</f>
        <v>#N/A</v>
      </c>
      <c r="Q41" s="38" t="e">
        <f>HLOOKUP('Contract Year 1 - Detail'!Q40,'Labor Categories_W_PRICES'!$B$4:$AJ$18,2,FALSE)</f>
        <v>#N/A</v>
      </c>
      <c r="R41" s="38" t="e">
        <f>HLOOKUP('Contract Year 1 - Detail'!R40,'Labor Categories_W_PRICES'!$B$4:$AJ$18,2,FALSE)</f>
        <v>#N/A</v>
      </c>
      <c r="S41" s="38" t="e">
        <f>HLOOKUP('Contract Year 1 - Detail'!S40,'Labor Categories_W_PRICES'!$B$4:$AJ$18,2,FALSE)</f>
        <v>#N/A</v>
      </c>
      <c r="T41" s="38" t="e">
        <f>HLOOKUP('Contract Year 1 - Detail'!T40,'Labor Categories_W_PRICES'!$B$4:$AJ$18,2,FALSE)</f>
        <v>#N/A</v>
      </c>
    </row>
    <row r="42" spans="1:20" ht="66" customHeight="1" thickTop="1" thickBot="1" x14ac:dyDescent="0.3">
      <c r="A42" s="81"/>
      <c r="B42" s="84"/>
      <c r="C42" s="85" t="s">
        <v>170</v>
      </c>
      <c r="D42" s="91" t="s">
        <v>170</v>
      </c>
      <c r="E42" s="88"/>
      <c r="F42" s="81"/>
      <c r="G42" s="107"/>
      <c r="H42" s="81"/>
      <c r="I42" s="136"/>
      <c r="J42" s="39" t="s">
        <v>57</v>
      </c>
      <c r="K42" s="76">
        <v>0</v>
      </c>
      <c r="L42" s="40" t="s">
        <v>172</v>
      </c>
      <c r="M42" s="40" t="s">
        <v>172</v>
      </c>
      <c r="N42" s="40" t="s">
        <v>172</v>
      </c>
      <c r="O42" s="40" t="s">
        <v>172</v>
      </c>
      <c r="P42" s="40" t="s">
        <v>172</v>
      </c>
      <c r="Q42" s="40" t="s">
        <v>172</v>
      </c>
      <c r="R42" s="40" t="s">
        <v>172</v>
      </c>
      <c r="S42" s="40" t="s">
        <v>172</v>
      </c>
      <c r="T42" s="40" t="s">
        <v>172</v>
      </c>
    </row>
    <row r="43" spans="1:20" ht="18.75" thickBot="1" x14ac:dyDescent="0.3">
      <c r="A43" s="41"/>
      <c r="B43" s="42"/>
      <c r="C43" s="65"/>
      <c r="D43" s="43"/>
      <c r="E43" s="42"/>
      <c r="F43" s="42"/>
      <c r="G43" s="42"/>
      <c r="H43" s="42"/>
      <c r="I43" s="44"/>
      <c r="J43" s="45"/>
      <c r="K43" s="46"/>
      <c r="L43" s="47"/>
      <c r="M43" s="47"/>
      <c r="N43" s="47"/>
      <c r="O43" s="47"/>
      <c r="P43" s="47"/>
      <c r="Q43" s="47"/>
      <c r="R43" s="47"/>
      <c r="S43" s="47"/>
      <c r="T43" s="47"/>
    </row>
    <row r="44" spans="1:20" ht="33" customHeight="1" thickBot="1" x14ac:dyDescent="0.3">
      <c r="A44" s="48" t="s">
        <v>244</v>
      </c>
      <c r="B44" s="49" t="s">
        <v>245</v>
      </c>
      <c r="C44" s="50"/>
      <c r="D44" s="50"/>
      <c r="E44" s="49"/>
      <c r="F44" s="49"/>
      <c r="G44" s="49"/>
      <c r="H44" s="51">
        <f>SUM(H4:H42)</f>
        <v>0</v>
      </c>
      <c r="I44" s="52"/>
      <c r="K44" s="53"/>
      <c r="L44" s="54"/>
      <c r="M44" s="54"/>
      <c r="N44" s="54"/>
      <c r="O44" s="54"/>
      <c r="P44" s="54"/>
      <c r="Q44" s="54"/>
      <c r="R44" s="54"/>
      <c r="S44" s="54"/>
      <c r="T44" s="55"/>
    </row>
  </sheetData>
  <mergeCells count="127">
    <mergeCell ref="F37:F39"/>
    <mergeCell ref="G37:G39"/>
    <mergeCell ref="H37:H39"/>
    <mergeCell ref="I37:I39"/>
    <mergeCell ref="A40:A42"/>
    <mergeCell ref="B40:B42"/>
    <mergeCell ref="C40:C42"/>
    <mergeCell ref="D40:D42"/>
    <mergeCell ref="E40:E42"/>
    <mergeCell ref="F40:F42"/>
    <mergeCell ref="G40:G42"/>
    <mergeCell ref="H40:H42"/>
    <mergeCell ref="I40:I42"/>
    <mergeCell ref="A37:A39"/>
    <mergeCell ref="B37:B39"/>
    <mergeCell ref="C37:C39"/>
    <mergeCell ref="D37:D39"/>
    <mergeCell ref="E37:E39"/>
    <mergeCell ref="G31:G33"/>
    <mergeCell ref="H31:H33"/>
    <mergeCell ref="I31:I33"/>
    <mergeCell ref="A25:A27"/>
    <mergeCell ref="B25:B27"/>
    <mergeCell ref="C25:C27"/>
    <mergeCell ref="E25:E27"/>
    <mergeCell ref="E28:E30"/>
    <mergeCell ref="F25:F27"/>
    <mergeCell ref="D25:D27"/>
    <mergeCell ref="F7:F9"/>
    <mergeCell ref="G7:G9"/>
    <mergeCell ref="H7:H9"/>
    <mergeCell ref="I7:I9"/>
    <mergeCell ref="A10:A12"/>
    <mergeCell ref="B10:B12"/>
    <mergeCell ref="C10:C12"/>
    <mergeCell ref="D10:D12"/>
    <mergeCell ref="E10:E12"/>
    <mergeCell ref="F10:F12"/>
    <mergeCell ref="G10:G12"/>
    <mergeCell ref="H10:H12"/>
    <mergeCell ref="I10:I12"/>
    <mergeCell ref="A7:A9"/>
    <mergeCell ref="B7:B9"/>
    <mergeCell ref="C7:C9"/>
    <mergeCell ref="D7:D9"/>
    <mergeCell ref="E7:E9"/>
    <mergeCell ref="A1:H1"/>
    <mergeCell ref="H2:H3"/>
    <mergeCell ref="A2:A3"/>
    <mergeCell ref="B2:B3"/>
    <mergeCell ref="C2:C3"/>
    <mergeCell ref="F2:F3"/>
    <mergeCell ref="G2:G3"/>
    <mergeCell ref="E2:E3"/>
    <mergeCell ref="A4:A6"/>
    <mergeCell ref="G4:G6"/>
    <mergeCell ref="H4:H6"/>
    <mergeCell ref="C4:C6"/>
    <mergeCell ref="E4:E6"/>
    <mergeCell ref="F4:F6"/>
    <mergeCell ref="B4:B6"/>
    <mergeCell ref="D4:D6"/>
    <mergeCell ref="A13:A15"/>
    <mergeCell ref="B13:B15"/>
    <mergeCell ref="E13:E15"/>
    <mergeCell ref="F13:F15"/>
    <mergeCell ref="A22:A24"/>
    <mergeCell ref="F22:F24"/>
    <mergeCell ref="A19:A21"/>
    <mergeCell ref="F19:F21"/>
    <mergeCell ref="C13:C15"/>
    <mergeCell ref="A16:A18"/>
    <mergeCell ref="B16:B18"/>
    <mergeCell ref="C16:C18"/>
    <mergeCell ref="D16:D18"/>
    <mergeCell ref="E16:E18"/>
    <mergeCell ref="F16:F18"/>
    <mergeCell ref="B19:B21"/>
    <mergeCell ref="C19:C21"/>
    <mergeCell ref="E19:E21"/>
    <mergeCell ref="B22:B24"/>
    <mergeCell ref="C22:C24"/>
    <mergeCell ref="E22:E24"/>
    <mergeCell ref="D13:D15"/>
    <mergeCell ref="D19:D21"/>
    <mergeCell ref="D22:D24"/>
    <mergeCell ref="J2:J3"/>
    <mergeCell ref="G34:G36"/>
    <mergeCell ref="H34:H36"/>
    <mergeCell ref="G22:G24"/>
    <mergeCell ref="H22:H24"/>
    <mergeCell ref="G19:G21"/>
    <mergeCell ref="H19:H21"/>
    <mergeCell ref="I4:I6"/>
    <mergeCell ref="I34:I36"/>
    <mergeCell ref="I2:I3"/>
    <mergeCell ref="I13:I15"/>
    <mergeCell ref="I19:I21"/>
    <mergeCell ref="I22:I24"/>
    <mergeCell ref="H28:H30"/>
    <mergeCell ref="G13:G15"/>
    <mergeCell ref="H13:H15"/>
    <mergeCell ref="I25:I27"/>
    <mergeCell ref="I28:I30"/>
    <mergeCell ref="H25:H27"/>
    <mergeCell ref="G28:G30"/>
    <mergeCell ref="G25:G27"/>
    <mergeCell ref="G16:G18"/>
    <mergeCell ref="H16:H18"/>
    <mergeCell ref="I16:I18"/>
    <mergeCell ref="A34:A36"/>
    <mergeCell ref="F28:F30"/>
    <mergeCell ref="F34:F36"/>
    <mergeCell ref="B28:B30"/>
    <mergeCell ref="C28:C30"/>
    <mergeCell ref="B34:B36"/>
    <mergeCell ref="C34:C36"/>
    <mergeCell ref="E34:E36"/>
    <mergeCell ref="A28:A30"/>
    <mergeCell ref="D28:D30"/>
    <mergeCell ref="D34:D36"/>
    <mergeCell ref="A31:A33"/>
    <mergeCell ref="B31:B33"/>
    <mergeCell ref="C31:C33"/>
    <mergeCell ref="D31:D33"/>
    <mergeCell ref="E31:E33"/>
    <mergeCell ref="F31:F3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zoomScale="70" zoomScaleNormal="70" workbookViewId="0">
      <selection activeCell="C37" sqref="C37:C39"/>
    </sheetView>
  </sheetViews>
  <sheetFormatPr defaultColWidth="8.88671875" defaultRowHeight="18" x14ac:dyDescent="0.25"/>
  <cols>
    <col min="1" max="1" width="12.21875" style="56" customWidth="1"/>
    <col min="2" max="2" width="27.6640625" style="56" customWidth="1"/>
    <col min="3" max="3" width="67" style="66" customWidth="1"/>
    <col min="4" max="4" width="58.88671875" style="31" customWidth="1"/>
    <col min="5" max="6" width="12.77734375" style="56" customWidth="1"/>
    <col min="7" max="7" width="18.88671875" style="56" customWidth="1"/>
    <col min="8" max="8" width="22.33203125" style="56" customWidth="1"/>
    <col min="9" max="9" width="17" style="57"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3" t="s">
        <v>257</v>
      </c>
      <c r="B1" s="114"/>
      <c r="C1" s="114"/>
      <c r="D1" s="114"/>
      <c r="E1" s="114"/>
      <c r="F1" s="114"/>
      <c r="G1" s="114"/>
      <c r="H1" s="114"/>
      <c r="I1" s="28"/>
      <c r="J1" s="29"/>
      <c r="K1" s="29" t="s">
        <v>258</v>
      </c>
      <c r="L1" s="29"/>
      <c r="M1" s="29"/>
      <c r="N1" s="29"/>
      <c r="O1" s="29"/>
      <c r="P1" s="29"/>
      <c r="Q1" s="29"/>
      <c r="R1" s="29"/>
      <c r="S1" s="29"/>
      <c r="T1" s="30"/>
    </row>
    <row r="2" spans="1:20" ht="15.75" customHeight="1" x14ac:dyDescent="0.25">
      <c r="A2" s="115" t="s">
        <v>0</v>
      </c>
      <c r="B2" s="115" t="s">
        <v>1</v>
      </c>
      <c r="C2" s="115" t="s">
        <v>168</v>
      </c>
      <c r="D2" s="63"/>
      <c r="E2" s="115" t="s">
        <v>17</v>
      </c>
      <c r="F2" s="115" t="s">
        <v>5</v>
      </c>
      <c r="G2" s="115" t="s">
        <v>167</v>
      </c>
      <c r="H2" s="115" t="str">
        <f>CONCATENATE("Total Service or Product Price (Contract Year ",RIGHT(A4,LEN(A4)-FIND("-",A4)),")")</f>
        <v>Total Service or Product Price (Contract Year 2)</v>
      </c>
      <c r="I2" s="95" t="s">
        <v>63</v>
      </c>
      <c r="J2" s="95" t="s">
        <v>60</v>
      </c>
      <c r="K2" s="32"/>
      <c r="L2" s="33"/>
      <c r="M2" s="33"/>
      <c r="N2" s="33"/>
      <c r="O2" s="33"/>
      <c r="P2" s="33"/>
      <c r="Q2" s="33"/>
      <c r="R2" s="33"/>
      <c r="S2" s="33"/>
      <c r="T2" s="34"/>
    </row>
    <row r="3" spans="1:20" ht="60.75" customHeight="1" thickBot="1" x14ac:dyDescent="0.3">
      <c r="A3" s="116"/>
      <c r="B3" s="116"/>
      <c r="C3" s="117"/>
      <c r="D3" s="64" t="s">
        <v>169</v>
      </c>
      <c r="E3" s="116" t="s">
        <v>17</v>
      </c>
      <c r="F3" s="116"/>
      <c r="G3" s="117"/>
      <c r="H3" s="116"/>
      <c r="I3" s="96"/>
      <c r="J3" s="96"/>
      <c r="K3" s="70" t="s">
        <v>16</v>
      </c>
      <c r="L3" s="71"/>
      <c r="M3" s="71"/>
      <c r="N3" s="71"/>
      <c r="O3" s="71"/>
      <c r="P3" s="71"/>
      <c r="Q3" s="71"/>
      <c r="R3" s="71"/>
      <c r="S3" s="71"/>
      <c r="T3" s="72"/>
    </row>
    <row r="4" spans="1:20" ht="66" customHeight="1" thickTop="1" thickBot="1" x14ac:dyDescent="0.3">
      <c r="A4" s="79" t="s">
        <v>79</v>
      </c>
      <c r="B4" s="82" t="s">
        <v>282</v>
      </c>
      <c r="C4" s="109" t="s">
        <v>210</v>
      </c>
      <c r="D4" s="137" t="s">
        <v>260</v>
      </c>
      <c r="E4" s="86" t="s">
        <v>152</v>
      </c>
      <c r="F4" s="140">
        <v>0</v>
      </c>
      <c r="G4" s="143">
        <v>0</v>
      </c>
      <c r="H4" s="145">
        <f>F4*G4</f>
        <v>0</v>
      </c>
      <c r="I4" s="100">
        <v>0</v>
      </c>
      <c r="J4" s="61" t="s">
        <v>20</v>
      </c>
      <c r="K4" s="60" t="s">
        <v>7</v>
      </c>
      <c r="L4" s="60" t="s">
        <v>56</v>
      </c>
      <c r="M4" s="60" t="s">
        <v>56</v>
      </c>
      <c r="N4" s="60" t="s">
        <v>56</v>
      </c>
      <c r="O4" s="60" t="s">
        <v>56</v>
      </c>
      <c r="P4" s="60" t="s">
        <v>56</v>
      </c>
      <c r="Q4" s="60" t="s">
        <v>56</v>
      </c>
      <c r="R4" s="60" t="s">
        <v>56</v>
      </c>
      <c r="S4" s="60" t="s">
        <v>56</v>
      </c>
      <c r="T4" s="60" t="s">
        <v>56</v>
      </c>
    </row>
    <row r="5" spans="1:20" ht="66" customHeight="1" thickTop="1" thickBot="1" x14ac:dyDescent="0.3">
      <c r="A5" s="80"/>
      <c r="B5" s="83"/>
      <c r="C5" s="109"/>
      <c r="D5" s="138"/>
      <c r="E5" s="87"/>
      <c r="F5" s="141"/>
      <c r="G5" s="144"/>
      <c r="H5" s="146"/>
      <c r="I5" s="101"/>
      <c r="J5" s="61" t="s">
        <v>51</v>
      </c>
      <c r="K5" s="60" t="str">
        <f>HLOOKUP('Contract Year 2 - Detail'!K4,'Labor Categories_W_PRICES'!$B$4:$AJ$18,2,FALSE)</f>
        <v>Junior Technician (example)</v>
      </c>
      <c r="L5" s="60" t="e">
        <f>HLOOKUP('Contract Year 2 - Detail'!L4,'Labor Categories_W_PRICES'!$B$4:$AJ$18,2,FALSE)</f>
        <v>#N/A</v>
      </c>
      <c r="M5" s="60" t="e">
        <f>HLOOKUP('Contract Year 2 - Detail'!M4,'Labor Categories_W_PRICES'!$B$4:$AJ$18,2,FALSE)</f>
        <v>#N/A</v>
      </c>
      <c r="N5" s="60" t="e">
        <f>HLOOKUP('Contract Year 2 - Detail'!N4,'Labor Categories_W_PRICES'!$B$4:$AJ$18,2,FALSE)</f>
        <v>#N/A</v>
      </c>
      <c r="O5" s="60" t="e">
        <f>HLOOKUP('Contract Year 2 - Detail'!O4,'Labor Categories_W_PRICES'!$B$4:$AJ$18,2,FALSE)</f>
        <v>#N/A</v>
      </c>
      <c r="P5" s="60" t="e">
        <f>HLOOKUP('Contract Year 2 - Detail'!P4,'Labor Categories_W_PRICES'!$B$4:$AJ$18,2,FALSE)</f>
        <v>#N/A</v>
      </c>
      <c r="Q5" s="60" t="e">
        <f>HLOOKUP('Contract Year 2 - Detail'!Q4,'Labor Categories_W_PRICES'!$B$4:$AJ$18,2,FALSE)</f>
        <v>#N/A</v>
      </c>
      <c r="R5" s="60" t="e">
        <f>HLOOKUP('Contract Year 2 - Detail'!R4,'Labor Categories_W_PRICES'!$B$4:$AJ$18,2,FALSE)</f>
        <v>#N/A</v>
      </c>
      <c r="S5" s="60" t="e">
        <f>HLOOKUP('Contract Year 2 - Detail'!S4,'Labor Categories_W_PRICES'!$B$4:$AJ$18,2,FALSE)</f>
        <v>#N/A</v>
      </c>
      <c r="T5" s="60" t="e">
        <f>HLOOKUP('Contract Year 2 - Detail'!T4,'Labor Categories_W_PRICES'!$B$4:$AJ$18,2,FALSE)</f>
        <v>#N/A</v>
      </c>
    </row>
    <row r="6" spans="1:20" ht="66" customHeight="1" thickTop="1" thickBot="1" x14ac:dyDescent="0.3">
      <c r="A6" s="81"/>
      <c r="B6" s="84"/>
      <c r="C6" s="109"/>
      <c r="D6" s="139"/>
      <c r="E6" s="88"/>
      <c r="F6" s="142"/>
      <c r="G6" s="144"/>
      <c r="H6" s="147"/>
      <c r="I6" s="102">
        <f>SUM(K6:T6)</f>
        <v>1</v>
      </c>
      <c r="J6" s="61" t="s">
        <v>57</v>
      </c>
      <c r="K6" s="60">
        <v>1</v>
      </c>
      <c r="L6" s="60" t="s">
        <v>58</v>
      </c>
      <c r="M6" s="60" t="s">
        <v>58</v>
      </c>
      <c r="N6" s="60" t="s">
        <v>58</v>
      </c>
      <c r="O6" s="60" t="s">
        <v>58</v>
      </c>
      <c r="P6" s="60" t="s">
        <v>58</v>
      </c>
      <c r="Q6" s="60" t="s">
        <v>58</v>
      </c>
      <c r="R6" s="60" t="s">
        <v>58</v>
      </c>
      <c r="S6" s="60" t="s">
        <v>58</v>
      </c>
      <c r="T6" s="60" t="s">
        <v>58</v>
      </c>
    </row>
    <row r="7" spans="1:20" ht="66" customHeight="1" thickTop="1" thickBot="1" x14ac:dyDescent="0.3">
      <c r="A7" s="79" t="s">
        <v>173</v>
      </c>
      <c r="B7" s="82" t="s">
        <v>278</v>
      </c>
      <c r="C7" s="109" t="s">
        <v>281</v>
      </c>
      <c r="D7" s="92"/>
      <c r="E7" s="86" t="s">
        <v>152</v>
      </c>
      <c r="F7" s="140">
        <v>0</v>
      </c>
      <c r="G7" s="143">
        <v>0</v>
      </c>
      <c r="H7" s="145">
        <f t="shared" ref="H7" si="0">F7*G7</f>
        <v>0</v>
      </c>
      <c r="I7" s="100">
        <v>0</v>
      </c>
      <c r="J7" s="61" t="s">
        <v>20</v>
      </c>
      <c r="K7" s="60" t="s">
        <v>7</v>
      </c>
      <c r="L7" s="60" t="s">
        <v>56</v>
      </c>
      <c r="M7" s="60" t="s">
        <v>56</v>
      </c>
      <c r="N7" s="60" t="s">
        <v>56</v>
      </c>
      <c r="O7" s="60" t="s">
        <v>56</v>
      </c>
      <c r="P7" s="60" t="s">
        <v>56</v>
      </c>
      <c r="Q7" s="60" t="s">
        <v>56</v>
      </c>
      <c r="R7" s="60" t="s">
        <v>56</v>
      </c>
      <c r="S7" s="60" t="s">
        <v>56</v>
      </c>
      <c r="T7" s="60" t="s">
        <v>56</v>
      </c>
    </row>
    <row r="8" spans="1:20" ht="66" customHeight="1" thickTop="1" thickBot="1" x14ac:dyDescent="0.3">
      <c r="A8" s="80"/>
      <c r="B8" s="83"/>
      <c r="C8" s="109"/>
      <c r="D8" s="93"/>
      <c r="E8" s="87"/>
      <c r="F8" s="141"/>
      <c r="G8" s="144"/>
      <c r="H8" s="146"/>
      <c r="I8" s="101"/>
      <c r="J8" s="61" t="s">
        <v>51</v>
      </c>
      <c r="K8" s="60" t="str">
        <f>HLOOKUP('Contract Year 2 - Detail'!K7,'Labor Categories_W_PRICES'!$B$4:$AJ$18,2,FALSE)</f>
        <v>Junior Technician (example)</v>
      </c>
      <c r="L8" s="60" t="e">
        <f>HLOOKUP('Contract Year 2 - Detail'!L7,'Labor Categories_W_PRICES'!$B$4:$AJ$18,2,FALSE)</f>
        <v>#N/A</v>
      </c>
      <c r="M8" s="60" t="e">
        <f>HLOOKUP('Contract Year 2 - Detail'!M7,'Labor Categories_W_PRICES'!$B$4:$AJ$18,2,FALSE)</f>
        <v>#N/A</v>
      </c>
      <c r="N8" s="60" t="e">
        <f>HLOOKUP('Contract Year 2 - Detail'!N7,'Labor Categories_W_PRICES'!$B$4:$AJ$18,2,FALSE)</f>
        <v>#N/A</v>
      </c>
      <c r="O8" s="60" t="e">
        <f>HLOOKUP('Contract Year 2 - Detail'!O7,'Labor Categories_W_PRICES'!$B$4:$AJ$18,2,FALSE)</f>
        <v>#N/A</v>
      </c>
      <c r="P8" s="60" t="e">
        <f>HLOOKUP('Contract Year 2 - Detail'!P7,'Labor Categories_W_PRICES'!$B$4:$AJ$18,2,FALSE)</f>
        <v>#N/A</v>
      </c>
      <c r="Q8" s="60" t="e">
        <f>HLOOKUP('Contract Year 2 - Detail'!Q7,'Labor Categories_W_PRICES'!$B$4:$AJ$18,2,FALSE)</f>
        <v>#N/A</v>
      </c>
      <c r="R8" s="60" t="e">
        <f>HLOOKUP('Contract Year 2 - Detail'!R7,'Labor Categories_W_PRICES'!$B$4:$AJ$18,2,FALSE)</f>
        <v>#N/A</v>
      </c>
      <c r="S8" s="60" t="e">
        <f>HLOOKUP('Contract Year 2 - Detail'!S7,'Labor Categories_W_PRICES'!$B$4:$AJ$18,2,FALSE)</f>
        <v>#N/A</v>
      </c>
      <c r="T8" s="60" t="e">
        <f>HLOOKUP('Contract Year 2 - Detail'!T7,'Labor Categories_W_PRICES'!$B$4:$AJ$18,2,FALSE)</f>
        <v>#N/A</v>
      </c>
    </row>
    <row r="9" spans="1:20" ht="66" customHeight="1" thickTop="1" thickBot="1" x14ac:dyDescent="0.3">
      <c r="A9" s="81"/>
      <c r="B9" s="84"/>
      <c r="C9" s="109"/>
      <c r="D9" s="94"/>
      <c r="E9" s="88"/>
      <c r="F9" s="141"/>
      <c r="G9" s="148"/>
      <c r="H9" s="147"/>
      <c r="I9" s="102"/>
      <c r="J9" s="61" t="s">
        <v>57</v>
      </c>
      <c r="K9" s="73">
        <v>1</v>
      </c>
      <c r="L9" s="73" t="s">
        <v>58</v>
      </c>
      <c r="M9" s="73" t="s">
        <v>58</v>
      </c>
      <c r="N9" s="73" t="s">
        <v>58</v>
      </c>
      <c r="O9" s="73" t="s">
        <v>58</v>
      </c>
      <c r="P9" s="73" t="s">
        <v>58</v>
      </c>
      <c r="Q9" s="73" t="s">
        <v>58</v>
      </c>
      <c r="R9" s="73" t="s">
        <v>58</v>
      </c>
      <c r="S9" s="73" t="s">
        <v>58</v>
      </c>
      <c r="T9" s="73" t="s">
        <v>58</v>
      </c>
    </row>
    <row r="10" spans="1:20" ht="66" customHeight="1" thickTop="1" thickBot="1" x14ac:dyDescent="0.3">
      <c r="A10" s="79" t="s">
        <v>174</v>
      </c>
      <c r="B10" s="82" t="s">
        <v>153</v>
      </c>
      <c r="C10" s="109" t="s">
        <v>261</v>
      </c>
      <c r="D10" s="92" t="s">
        <v>170</v>
      </c>
      <c r="E10" s="119" t="s">
        <v>154</v>
      </c>
      <c r="F10" s="122" t="s">
        <v>203</v>
      </c>
      <c r="G10" s="125" t="s">
        <v>204</v>
      </c>
      <c r="H10" s="97">
        <v>0</v>
      </c>
      <c r="I10" s="103">
        <f>SUM(K12:T12)</f>
        <v>0</v>
      </c>
      <c r="J10" s="35" t="s">
        <v>20</v>
      </c>
      <c r="K10" s="62" t="s">
        <v>7</v>
      </c>
      <c r="L10" s="62" t="s">
        <v>56</v>
      </c>
      <c r="M10" s="62" t="s">
        <v>56</v>
      </c>
      <c r="N10" s="62" t="s">
        <v>56</v>
      </c>
      <c r="O10" s="62" t="s">
        <v>56</v>
      </c>
      <c r="P10" s="62" t="s">
        <v>56</v>
      </c>
      <c r="Q10" s="62" t="s">
        <v>56</v>
      </c>
      <c r="R10" s="62" t="s">
        <v>56</v>
      </c>
      <c r="S10" s="62" t="s">
        <v>56</v>
      </c>
      <c r="T10" s="62" t="s">
        <v>56</v>
      </c>
    </row>
    <row r="11" spans="1:20" ht="66" customHeight="1" thickTop="1" thickBot="1" x14ac:dyDescent="0.3">
      <c r="A11" s="80"/>
      <c r="B11" s="83"/>
      <c r="C11" s="109"/>
      <c r="D11" s="93"/>
      <c r="E11" s="120"/>
      <c r="F11" s="123"/>
      <c r="G11" s="126"/>
      <c r="H11" s="98"/>
      <c r="I11" s="104"/>
      <c r="J11" s="35" t="s">
        <v>51</v>
      </c>
      <c r="K11" s="38" t="str">
        <f>HLOOKUP('Contract Year 2 - Detail'!K10,'Labor Categories_W_PRICES'!$B$4:$AJ$18,2,FALSE)</f>
        <v>Junior Technician (example)</v>
      </c>
      <c r="L11" s="38" t="e">
        <f>HLOOKUP('Contract Year 2 - Detail'!L10,'Labor Categories_W_PRICES'!$B$4:$AJ$18,2,FALSE)</f>
        <v>#N/A</v>
      </c>
      <c r="M11" s="38" t="e">
        <f>HLOOKUP('Contract Year 2 - Detail'!M10,'Labor Categories_W_PRICES'!$B$4:$AJ$18,2,FALSE)</f>
        <v>#N/A</v>
      </c>
      <c r="N11" s="38" t="e">
        <f>HLOOKUP('Contract Year 2 - Detail'!N10,'Labor Categories_W_PRICES'!$B$4:$AJ$18,2,FALSE)</f>
        <v>#N/A</v>
      </c>
      <c r="O11" s="38" t="e">
        <f>HLOOKUP('Contract Year 2 - Detail'!O10,'Labor Categories_W_PRICES'!$B$4:$AJ$18,2,FALSE)</f>
        <v>#N/A</v>
      </c>
      <c r="P11" s="38" t="e">
        <f>HLOOKUP('Contract Year 2 - Detail'!P10,'Labor Categories_W_PRICES'!$B$4:$AJ$18,2,FALSE)</f>
        <v>#N/A</v>
      </c>
      <c r="Q11" s="38" t="e">
        <f>HLOOKUP('Contract Year 2 - Detail'!Q10,'Labor Categories_W_PRICES'!$B$4:$AJ$18,2,FALSE)</f>
        <v>#N/A</v>
      </c>
      <c r="R11" s="38" t="e">
        <f>HLOOKUP('Contract Year 2 - Detail'!R10,'Labor Categories_W_PRICES'!$B$4:$AJ$18,2,FALSE)</f>
        <v>#N/A</v>
      </c>
      <c r="S11" s="38" t="e">
        <f>HLOOKUP('Contract Year 2 - Detail'!S10,'Labor Categories_W_PRICES'!$B$4:$AJ$18,2,FALSE)</f>
        <v>#N/A</v>
      </c>
      <c r="T11" s="38" t="e">
        <f>HLOOKUP('Contract Year 2 - Detail'!T10,'Labor Categories_W_PRICES'!$B$4:$AJ$18,2,FALSE)</f>
        <v>#N/A</v>
      </c>
    </row>
    <row r="12" spans="1:20" ht="66" customHeight="1" thickTop="1" thickBot="1" x14ac:dyDescent="0.3">
      <c r="A12" s="81"/>
      <c r="B12" s="84"/>
      <c r="C12" s="109"/>
      <c r="D12" s="94"/>
      <c r="E12" s="121"/>
      <c r="F12" s="124"/>
      <c r="G12" s="127"/>
      <c r="H12" s="98"/>
      <c r="I12" s="105"/>
      <c r="J12" s="39" t="s">
        <v>57</v>
      </c>
      <c r="K12" s="62">
        <v>0</v>
      </c>
      <c r="L12" s="40" t="s">
        <v>172</v>
      </c>
      <c r="M12" s="40" t="s">
        <v>172</v>
      </c>
      <c r="N12" s="40" t="s">
        <v>172</v>
      </c>
      <c r="O12" s="40" t="s">
        <v>172</v>
      </c>
      <c r="P12" s="40" t="s">
        <v>172</v>
      </c>
      <c r="Q12" s="40" t="s">
        <v>172</v>
      </c>
      <c r="R12" s="40" t="s">
        <v>172</v>
      </c>
      <c r="S12" s="40" t="s">
        <v>172</v>
      </c>
      <c r="T12" s="40" t="s">
        <v>172</v>
      </c>
    </row>
    <row r="13" spans="1:20" ht="66" customHeight="1" thickTop="1" thickBot="1" x14ac:dyDescent="0.3">
      <c r="A13" s="79" t="s">
        <v>212</v>
      </c>
      <c r="B13" s="82" t="s">
        <v>259</v>
      </c>
      <c r="C13" s="109" t="s">
        <v>276</v>
      </c>
      <c r="D13" s="92" t="s">
        <v>170</v>
      </c>
      <c r="E13" s="86" t="s">
        <v>154</v>
      </c>
      <c r="F13" s="80">
        <v>1</v>
      </c>
      <c r="G13" s="106">
        <v>0</v>
      </c>
      <c r="H13" s="108">
        <f t="shared" ref="H13" si="1">F13*G13</f>
        <v>0</v>
      </c>
      <c r="I13" s="103">
        <f>SUM(K15:T15)</f>
        <v>0</v>
      </c>
      <c r="J13" s="35" t="s">
        <v>20</v>
      </c>
      <c r="K13" s="75" t="s">
        <v>7</v>
      </c>
      <c r="L13" s="75" t="s">
        <v>56</v>
      </c>
      <c r="M13" s="75" t="s">
        <v>56</v>
      </c>
      <c r="N13" s="75" t="s">
        <v>56</v>
      </c>
      <c r="O13" s="75" t="s">
        <v>56</v>
      </c>
      <c r="P13" s="75" t="s">
        <v>56</v>
      </c>
      <c r="Q13" s="75" t="s">
        <v>56</v>
      </c>
      <c r="R13" s="75" t="s">
        <v>56</v>
      </c>
      <c r="S13" s="75" t="s">
        <v>56</v>
      </c>
      <c r="T13" s="75" t="s">
        <v>56</v>
      </c>
    </row>
    <row r="14" spans="1:20" ht="66" customHeight="1" thickTop="1" thickBot="1" x14ac:dyDescent="0.3">
      <c r="A14" s="80"/>
      <c r="B14" s="83"/>
      <c r="C14" s="109"/>
      <c r="D14" s="93"/>
      <c r="E14" s="87"/>
      <c r="F14" s="80"/>
      <c r="G14" s="98"/>
      <c r="H14" s="80"/>
      <c r="I14" s="104"/>
      <c r="J14" s="35" t="s">
        <v>51</v>
      </c>
      <c r="K14" s="38" t="str">
        <f>HLOOKUP('Contract Year 2 - Detail'!K13,'Labor Categories_W_PRICES'!$B$4:$AJ$18,2,FALSE)</f>
        <v>Junior Technician (example)</v>
      </c>
      <c r="L14" s="38" t="e">
        <f>HLOOKUP('Contract Year 2 - Detail'!L13,'Labor Categories_W_PRICES'!$B$4:$AJ$18,2,FALSE)</f>
        <v>#N/A</v>
      </c>
      <c r="M14" s="38" t="e">
        <f>HLOOKUP('Contract Year 2 - Detail'!M13,'Labor Categories_W_PRICES'!$B$4:$AJ$18,2,FALSE)</f>
        <v>#N/A</v>
      </c>
      <c r="N14" s="38" t="e">
        <f>HLOOKUP('Contract Year 2 - Detail'!N13,'Labor Categories_W_PRICES'!$B$4:$AJ$18,2,FALSE)</f>
        <v>#N/A</v>
      </c>
      <c r="O14" s="38" t="e">
        <f>HLOOKUP('Contract Year 2 - Detail'!O13,'Labor Categories_W_PRICES'!$B$4:$AJ$18,2,FALSE)</f>
        <v>#N/A</v>
      </c>
      <c r="P14" s="38" t="e">
        <f>HLOOKUP('Contract Year 2 - Detail'!P13,'Labor Categories_W_PRICES'!$B$4:$AJ$18,2,FALSE)</f>
        <v>#N/A</v>
      </c>
      <c r="Q14" s="38" t="e">
        <f>HLOOKUP('Contract Year 2 - Detail'!Q13,'Labor Categories_W_PRICES'!$B$4:$AJ$18,2,FALSE)</f>
        <v>#N/A</v>
      </c>
      <c r="R14" s="38" t="e">
        <f>HLOOKUP('Contract Year 2 - Detail'!R13,'Labor Categories_W_PRICES'!$B$4:$AJ$18,2,FALSE)</f>
        <v>#N/A</v>
      </c>
      <c r="S14" s="38" t="e">
        <f>HLOOKUP('Contract Year 2 - Detail'!S13,'Labor Categories_W_PRICES'!$B$4:$AJ$18,2,FALSE)</f>
        <v>#N/A</v>
      </c>
      <c r="T14" s="38" t="e">
        <f>HLOOKUP('Contract Year 2 - Detail'!T13,'Labor Categories_W_PRICES'!$B$4:$AJ$18,2,FALSE)</f>
        <v>#N/A</v>
      </c>
    </row>
    <row r="15" spans="1:20" ht="66" customHeight="1" thickTop="1" thickBot="1" x14ac:dyDescent="0.3">
      <c r="A15" s="81"/>
      <c r="B15" s="84"/>
      <c r="C15" s="109"/>
      <c r="D15" s="94"/>
      <c r="E15" s="88"/>
      <c r="F15" s="81"/>
      <c r="G15" s="107"/>
      <c r="H15" s="81"/>
      <c r="I15" s="105"/>
      <c r="J15" s="39" t="s">
        <v>57</v>
      </c>
      <c r="K15" s="75">
        <v>0</v>
      </c>
      <c r="L15" s="40" t="s">
        <v>172</v>
      </c>
      <c r="M15" s="40" t="s">
        <v>172</v>
      </c>
      <c r="N15" s="40" t="s">
        <v>172</v>
      </c>
      <c r="O15" s="40" t="s">
        <v>172</v>
      </c>
      <c r="P15" s="40" t="s">
        <v>172</v>
      </c>
      <c r="Q15" s="40" t="s">
        <v>172</v>
      </c>
      <c r="R15" s="40" t="s">
        <v>172</v>
      </c>
      <c r="S15" s="40" t="s">
        <v>172</v>
      </c>
      <c r="T15" s="40" t="s">
        <v>172</v>
      </c>
    </row>
    <row r="16" spans="1:20" ht="66" customHeight="1" thickTop="1" thickBot="1" x14ac:dyDescent="0.3">
      <c r="A16" s="79" t="s">
        <v>80</v>
      </c>
      <c r="B16" s="82" t="s">
        <v>155</v>
      </c>
      <c r="C16" s="85" t="s">
        <v>242</v>
      </c>
      <c r="D16" s="89" t="s">
        <v>170</v>
      </c>
      <c r="E16" s="86" t="s">
        <v>154</v>
      </c>
      <c r="F16" s="79">
        <v>1</v>
      </c>
      <c r="G16" s="97">
        <v>0</v>
      </c>
      <c r="H16" s="99">
        <f t="shared" ref="H16" si="2">F16*G16</f>
        <v>0</v>
      </c>
      <c r="I16" s="103">
        <f t="shared" ref="I16" si="3">SUM(K18:T18)</f>
        <v>0</v>
      </c>
      <c r="J16" s="35" t="s">
        <v>20</v>
      </c>
      <c r="K16" s="62" t="s">
        <v>7</v>
      </c>
      <c r="L16" s="62" t="s">
        <v>56</v>
      </c>
      <c r="M16" s="62" t="s">
        <v>56</v>
      </c>
      <c r="N16" s="62" t="s">
        <v>56</v>
      </c>
      <c r="O16" s="62" t="s">
        <v>56</v>
      </c>
      <c r="P16" s="62" t="s">
        <v>56</v>
      </c>
      <c r="Q16" s="62" t="s">
        <v>56</v>
      </c>
      <c r="R16" s="62" t="s">
        <v>56</v>
      </c>
      <c r="S16" s="62" t="s">
        <v>56</v>
      </c>
      <c r="T16" s="62" t="s">
        <v>56</v>
      </c>
    </row>
    <row r="17" spans="1:20" ht="66" customHeight="1" thickTop="1" thickBot="1" x14ac:dyDescent="0.3">
      <c r="A17" s="80"/>
      <c r="B17" s="83"/>
      <c r="C17" s="85"/>
      <c r="D17" s="90"/>
      <c r="E17" s="87"/>
      <c r="F17" s="80"/>
      <c r="G17" s="98"/>
      <c r="H17" s="80"/>
      <c r="I17" s="104"/>
      <c r="J17" s="35" t="s">
        <v>51</v>
      </c>
      <c r="K17" s="38" t="str">
        <f>HLOOKUP('Contract Year 2 - Detail'!K16,'Labor Categories_W_PRICES'!$B$4:$AJ$18,2,FALSE)</f>
        <v>Junior Technician (example)</v>
      </c>
      <c r="L17" s="38" t="e">
        <f>HLOOKUP('Contract Year 2 - Detail'!L16,'Labor Categories_W_PRICES'!$B$4:$AJ$18,2,FALSE)</f>
        <v>#N/A</v>
      </c>
      <c r="M17" s="38" t="e">
        <f>HLOOKUP('Contract Year 2 - Detail'!M16,'Labor Categories_W_PRICES'!$B$4:$AJ$18,2,FALSE)</f>
        <v>#N/A</v>
      </c>
      <c r="N17" s="38" t="e">
        <f>HLOOKUP('Contract Year 2 - Detail'!N16,'Labor Categories_W_PRICES'!$B$4:$AJ$18,2,FALSE)</f>
        <v>#N/A</v>
      </c>
      <c r="O17" s="38" t="e">
        <f>HLOOKUP('Contract Year 2 - Detail'!O16,'Labor Categories_W_PRICES'!$B$4:$AJ$18,2,FALSE)</f>
        <v>#N/A</v>
      </c>
      <c r="P17" s="38" t="e">
        <f>HLOOKUP('Contract Year 2 - Detail'!P16,'Labor Categories_W_PRICES'!$B$4:$AJ$18,2,FALSE)</f>
        <v>#N/A</v>
      </c>
      <c r="Q17" s="38" t="e">
        <f>HLOOKUP('Contract Year 2 - Detail'!Q16,'Labor Categories_W_PRICES'!$B$4:$AJ$18,2,FALSE)</f>
        <v>#N/A</v>
      </c>
      <c r="R17" s="38" t="e">
        <f>HLOOKUP('Contract Year 2 - Detail'!R16,'Labor Categories_W_PRICES'!$B$4:$AJ$18,2,FALSE)</f>
        <v>#N/A</v>
      </c>
      <c r="S17" s="38" t="e">
        <f>HLOOKUP('Contract Year 2 - Detail'!S16,'Labor Categories_W_PRICES'!$B$4:$AJ$18,2,FALSE)</f>
        <v>#N/A</v>
      </c>
      <c r="T17" s="38" t="e">
        <f>HLOOKUP('Contract Year 2 - Detail'!T16,'Labor Categories_W_PRICES'!$B$4:$AJ$18,2,FALSE)</f>
        <v>#N/A</v>
      </c>
    </row>
    <row r="18" spans="1:20" ht="66" customHeight="1" thickTop="1" thickBot="1" x14ac:dyDescent="0.3">
      <c r="A18" s="81"/>
      <c r="B18" s="84"/>
      <c r="C18" s="85" t="s">
        <v>170</v>
      </c>
      <c r="D18" s="91"/>
      <c r="E18" s="88"/>
      <c r="F18" s="81"/>
      <c r="G18" s="107"/>
      <c r="H18" s="81"/>
      <c r="I18" s="105"/>
      <c r="J18" s="39" t="s">
        <v>57</v>
      </c>
      <c r="K18" s="62">
        <v>0</v>
      </c>
      <c r="L18" s="40" t="s">
        <v>172</v>
      </c>
      <c r="M18" s="40" t="s">
        <v>172</v>
      </c>
      <c r="N18" s="40" t="s">
        <v>172</v>
      </c>
      <c r="O18" s="40" t="s">
        <v>172</v>
      </c>
      <c r="P18" s="40" t="s">
        <v>172</v>
      </c>
      <c r="Q18" s="40" t="s">
        <v>172</v>
      </c>
      <c r="R18" s="40" t="s">
        <v>172</v>
      </c>
      <c r="S18" s="40" t="s">
        <v>172</v>
      </c>
      <c r="T18" s="40" t="s">
        <v>172</v>
      </c>
    </row>
    <row r="19" spans="1:20" ht="66" customHeight="1" thickTop="1" thickBot="1" x14ac:dyDescent="0.3">
      <c r="A19" s="79" t="s">
        <v>81</v>
      </c>
      <c r="B19" s="82" t="s">
        <v>156</v>
      </c>
      <c r="C19" s="85" t="s">
        <v>262</v>
      </c>
      <c r="D19" s="92" t="s">
        <v>170</v>
      </c>
      <c r="E19" s="86" t="s">
        <v>154</v>
      </c>
      <c r="F19" s="79">
        <v>1</v>
      </c>
      <c r="G19" s="97">
        <v>0</v>
      </c>
      <c r="H19" s="99">
        <f t="shared" ref="H19" si="4">F19*G19</f>
        <v>0</v>
      </c>
      <c r="I19" s="103">
        <f t="shared" ref="I19" si="5">SUM(K21:T21)</f>
        <v>0</v>
      </c>
      <c r="J19" s="35" t="s">
        <v>20</v>
      </c>
      <c r="K19" s="62" t="s">
        <v>7</v>
      </c>
      <c r="L19" s="62" t="s">
        <v>56</v>
      </c>
      <c r="M19" s="62" t="s">
        <v>56</v>
      </c>
      <c r="N19" s="62" t="s">
        <v>56</v>
      </c>
      <c r="O19" s="62" t="s">
        <v>56</v>
      </c>
      <c r="P19" s="62" t="s">
        <v>56</v>
      </c>
      <c r="Q19" s="62" t="s">
        <v>56</v>
      </c>
      <c r="R19" s="62" t="s">
        <v>56</v>
      </c>
      <c r="S19" s="62" t="s">
        <v>56</v>
      </c>
      <c r="T19" s="62" t="s">
        <v>56</v>
      </c>
    </row>
    <row r="20" spans="1:20" ht="66" customHeight="1" thickTop="1" thickBot="1" x14ac:dyDescent="0.3">
      <c r="A20" s="80"/>
      <c r="B20" s="83"/>
      <c r="C20" s="85"/>
      <c r="D20" s="93"/>
      <c r="E20" s="87"/>
      <c r="F20" s="80"/>
      <c r="G20" s="98"/>
      <c r="H20" s="80"/>
      <c r="I20" s="104"/>
      <c r="J20" s="35" t="s">
        <v>51</v>
      </c>
      <c r="K20" s="38" t="str">
        <f>HLOOKUP('Contract Year 2 - Detail'!K19,'Labor Categories_W_PRICES'!$B$4:$AJ$18,2,FALSE)</f>
        <v>Junior Technician (example)</v>
      </c>
      <c r="L20" s="38" t="e">
        <f>HLOOKUP('Contract Year 2 - Detail'!L19,'Labor Categories_W_PRICES'!$B$4:$AJ$18,2,FALSE)</f>
        <v>#N/A</v>
      </c>
      <c r="M20" s="38" t="e">
        <f>HLOOKUP('Contract Year 2 - Detail'!M19,'Labor Categories_W_PRICES'!$B$4:$AJ$18,2,FALSE)</f>
        <v>#N/A</v>
      </c>
      <c r="N20" s="38" t="e">
        <f>HLOOKUP('Contract Year 2 - Detail'!N19,'Labor Categories_W_PRICES'!$B$4:$AJ$18,2,FALSE)</f>
        <v>#N/A</v>
      </c>
      <c r="O20" s="38" t="e">
        <f>HLOOKUP('Contract Year 2 - Detail'!O19,'Labor Categories_W_PRICES'!$B$4:$AJ$18,2,FALSE)</f>
        <v>#N/A</v>
      </c>
      <c r="P20" s="38" t="e">
        <f>HLOOKUP('Contract Year 2 - Detail'!P19,'Labor Categories_W_PRICES'!$B$4:$AJ$18,2,FALSE)</f>
        <v>#N/A</v>
      </c>
      <c r="Q20" s="38" t="e">
        <f>HLOOKUP('Contract Year 2 - Detail'!Q19,'Labor Categories_W_PRICES'!$B$4:$AJ$18,2,FALSE)</f>
        <v>#N/A</v>
      </c>
      <c r="R20" s="38" t="e">
        <f>HLOOKUP('Contract Year 2 - Detail'!R19,'Labor Categories_W_PRICES'!$B$4:$AJ$18,2,FALSE)</f>
        <v>#N/A</v>
      </c>
      <c r="S20" s="38" t="e">
        <f>HLOOKUP('Contract Year 2 - Detail'!S19,'Labor Categories_W_PRICES'!$B$4:$AJ$18,2,FALSE)</f>
        <v>#N/A</v>
      </c>
      <c r="T20" s="38" t="e">
        <f>HLOOKUP('Contract Year 2 - Detail'!T19,'Labor Categories_W_PRICES'!$B$4:$AJ$18,2,FALSE)</f>
        <v>#N/A</v>
      </c>
    </row>
    <row r="21" spans="1:20" ht="66" customHeight="1" thickTop="1" thickBot="1" x14ac:dyDescent="0.3">
      <c r="A21" s="81"/>
      <c r="B21" s="84"/>
      <c r="C21" s="85"/>
      <c r="D21" s="94"/>
      <c r="E21" s="88"/>
      <c r="F21" s="81"/>
      <c r="G21" s="98"/>
      <c r="H21" s="81"/>
      <c r="I21" s="105"/>
      <c r="J21" s="39" t="s">
        <v>57</v>
      </c>
      <c r="K21" s="62">
        <v>0</v>
      </c>
      <c r="L21" s="40" t="s">
        <v>172</v>
      </c>
      <c r="M21" s="40" t="s">
        <v>172</v>
      </c>
      <c r="N21" s="40" t="s">
        <v>172</v>
      </c>
      <c r="O21" s="40" t="s">
        <v>172</v>
      </c>
      <c r="P21" s="40" t="s">
        <v>172</v>
      </c>
      <c r="Q21" s="40" t="s">
        <v>172</v>
      </c>
      <c r="R21" s="40" t="s">
        <v>172</v>
      </c>
      <c r="S21" s="40" t="s">
        <v>172</v>
      </c>
      <c r="T21" s="40" t="s">
        <v>172</v>
      </c>
    </row>
    <row r="22" spans="1:20" ht="66" customHeight="1" thickTop="1" thickBot="1" x14ac:dyDescent="0.3">
      <c r="A22" s="79" t="s">
        <v>82</v>
      </c>
      <c r="B22" s="82" t="s">
        <v>157</v>
      </c>
      <c r="C22" s="110" t="s">
        <v>208</v>
      </c>
      <c r="D22" s="92" t="s">
        <v>170</v>
      </c>
      <c r="E22" s="86" t="s">
        <v>154</v>
      </c>
      <c r="F22" s="79">
        <v>1</v>
      </c>
      <c r="G22" s="97">
        <v>0</v>
      </c>
      <c r="H22" s="99">
        <f t="shared" ref="H22" si="6">F22*G22</f>
        <v>0</v>
      </c>
      <c r="I22" s="103">
        <f t="shared" ref="I22" si="7">SUM(K24:T24)</f>
        <v>0</v>
      </c>
      <c r="J22" s="35" t="s">
        <v>20</v>
      </c>
      <c r="K22" s="62" t="s">
        <v>7</v>
      </c>
      <c r="L22" s="62" t="s">
        <v>7</v>
      </c>
      <c r="M22" s="62" t="s">
        <v>56</v>
      </c>
      <c r="N22" s="62" t="s">
        <v>56</v>
      </c>
      <c r="O22" s="62" t="s">
        <v>56</v>
      </c>
      <c r="P22" s="62" t="s">
        <v>56</v>
      </c>
      <c r="Q22" s="62" t="s">
        <v>56</v>
      </c>
      <c r="R22" s="62" t="s">
        <v>56</v>
      </c>
      <c r="S22" s="62" t="s">
        <v>56</v>
      </c>
      <c r="T22" s="62" t="s">
        <v>56</v>
      </c>
    </row>
    <row r="23" spans="1:20" ht="66" customHeight="1" thickTop="1" thickBot="1" x14ac:dyDescent="0.3">
      <c r="A23" s="80"/>
      <c r="B23" s="83"/>
      <c r="C23" s="111"/>
      <c r="D23" s="93"/>
      <c r="E23" s="87"/>
      <c r="F23" s="80"/>
      <c r="G23" s="98"/>
      <c r="H23" s="80"/>
      <c r="I23" s="104"/>
      <c r="J23" s="35" t="s">
        <v>51</v>
      </c>
      <c r="K23" s="38" t="str">
        <f>HLOOKUP('Contract Year 2 - Detail'!K22,'Labor Categories_W_PRICES'!$B$4:$AJ$18,2,FALSE)</f>
        <v>Junior Technician (example)</v>
      </c>
      <c r="L23" s="38" t="str">
        <f>HLOOKUP('Contract Year 2 - Detail'!L22,'Labor Categories_W_PRICES'!$B$4:$AJ$18,2,FALSE)</f>
        <v>Junior Technician (example)</v>
      </c>
      <c r="M23" s="38" t="e">
        <f>HLOOKUP('Contract Year 2 - Detail'!M22,'Labor Categories_W_PRICES'!$B$4:$AJ$18,2,FALSE)</f>
        <v>#N/A</v>
      </c>
      <c r="N23" s="38" t="e">
        <f>HLOOKUP('Contract Year 2 - Detail'!N22,'Labor Categories_W_PRICES'!$B$4:$AJ$18,2,FALSE)</f>
        <v>#N/A</v>
      </c>
      <c r="O23" s="38" t="e">
        <f>HLOOKUP('Contract Year 2 - Detail'!O22,'Labor Categories_W_PRICES'!$B$4:$AJ$18,2,FALSE)</f>
        <v>#N/A</v>
      </c>
      <c r="P23" s="38" t="e">
        <f>HLOOKUP('Contract Year 2 - Detail'!P22,'Labor Categories_W_PRICES'!$B$4:$AJ$18,2,FALSE)</f>
        <v>#N/A</v>
      </c>
      <c r="Q23" s="38" t="e">
        <f>HLOOKUP('Contract Year 2 - Detail'!Q22,'Labor Categories_W_PRICES'!$B$4:$AJ$18,2,FALSE)</f>
        <v>#N/A</v>
      </c>
      <c r="R23" s="38" t="e">
        <f>HLOOKUP('Contract Year 2 - Detail'!R22,'Labor Categories_W_PRICES'!$B$4:$AJ$18,2,FALSE)</f>
        <v>#N/A</v>
      </c>
      <c r="S23" s="38" t="e">
        <f>HLOOKUP('Contract Year 2 - Detail'!S22,'Labor Categories_W_PRICES'!$B$4:$AJ$18,2,FALSE)</f>
        <v>#N/A</v>
      </c>
      <c r="T23" s="38" t="e">
        <f>HLOOKUP('Contract Year 2 - Detail'!T22,'Labor Categories_W_PRICES'!$B$4:$AJ$18,2,FALSE)</f>
        <v>#N/A</v>
      </c>
    </row>
    <row r="24" spans="1:20" ht="66" customHeight="1" thickTop="1" thickBot="1" x14ac:dyDescent="0.3">
      <c r="A24" s="81"/>
      <c r="B24" s="84"/>
      <c r="C24" s="112"/>
      <c r="D24" s="94"/>
      <c r="E24" s="88"/>
      <c r="F24" s="81"/>
      <c r="G24" s="98"/>
      <c r="H24" s="81"/>
      <c r="I24" s="105"/>
      <c r="J24" s="39" t="s">
        <v>57</v>
      </c>
      <c r="K24" s="62">
        <v>0</v>
      </c>
      <c r="L24" s="40" t="s">
        <v>172</v>
      </c>
      <c r="M24" s="40" t="s">
        <v>172</v>
      </c>
      <c r="N24" s="40" t="s">
        <v>172</v>
      </c>
      <c r="O24" s="40" t="s">
        <v>172</v>
      </c>
      <c r="P24" s="40" t="s">
        <v>172</v>
      </c>
      <c r="Q24" s="40" t="s">
        <v>172</v>
      </c>
      <c r="R24" s="40" t="s">
        <v>172</v>
      </c>
      <c r="S24" s="40" t="s">
        <v>172</v>
      </c>
      <c r="T24" s="40" t="s">
        <v>172</v>
      </c>
    </row>
    <row r="25" spans="1:20" ht="66" customHeight="1" thickTop="1" thickBot="1" x14ac:dyDescent="0.3">
      <c r="A25" s="79" t="s">
        <v>83</v>
      </c>
      <c r="B25" s="82" t="s">
        <v>158</v>
      </c>
      <c r="C25" s="85" t="s">
        <v>209</v>
      </c>
      <c r="D25" s="92" t="s">
        <v>170</v>
      </c>
      <c r="E25" s="86" t="s">
        <v>154</v>
      </c>
      <c r="F25" s="79">
        <v>1</v>
      </c>
      <c r="G25" s="97">
        <v>0</v>
      </c>
      <c r="H25" s="99">
        <f t="shared" ref="H25" si="8">F25*G25</f>
        <v>0</v>
      </c>
      <c r="I25" s="103">
        <f t="shared" ref="I25" si="9">SUM(K27:T27)</f>
        <v>0</v>
      </c>
      <c r="J25" s="35" t="s">
        <v>20</v>
      </c>
      <c r="K25" s="62" t="s">
        <v>7</v>
      </c>
      <c r="L25" s="62" t="s">
        <v>56</v>
      </c>
      <c r="M25" s="62" t="s">
        <v>56</v>
      </c>
      <c r="N25" s="62" t="s">
        <v>56</v>
      </c>
      <c r="O25" s="62" t="s">
        <v>56</v>
      </c>
      <c r="P25" s="62" t="s">
        <v>56</v>
      </c>
      <c r="Q25" s="62" t="s">
        <v>56</v>
      </c>
      <c r="R25" s="62" t="s">
        <v>56</v>
      </c>
      <c r="S25" s="62" t="s">
        <v>56</v>
      </c>
      <c r="T25" s="62" t="s">
        <v>56</v>
      </c>
    </row>
    <row r="26" spans="1:20" ht="66" customHeight="1" thickTop="1" thickBot="1" x14ac:dyDescent="0.3">
      <c r="A26" s="80"/>
      <c r="B26" s="83"/>
      <c r="C26" s="85"/>
      <c r="D26" s="93"/>
      <c r="E26" s="87"/>
      <c r="F26" s="80"/>
      <c r="G26" s="98"/>
      <c r="H26" s="80"/>
      <c r="I26" s="104"/>
      <c r="J26" s="35" t="s">
        <v>51</v>
      </c>
      <c r="K26" s="38" t="str">
        <f>HLOOKUP('Contract Year 2 - Detail'!K25,'Labor Categories_W_PRICES'!$B$4:$AJ$18,2,FALSE)</f>
        <v>Junior Technician (example)</v>
      </c>
      <c r="L26" s="38" t="e">
        <f>HLOOKUP('Contract Year 2 - Detail'!L25,'Labor Categories_W_PRICES'!$B$4:$AJ$18,2,FALSE)</f>
        <v>#N/A</v>
      </c>
      <c r="M26" s="38" t="e">
        <f>HLOOKUP('Contract Year 2 - Detail'!M25,'Labor Categories_W_PRICES'!$B$4:$AJ$18,2,FALSE)</f>
        <v>#N/A</v>
      </c>
      <c r="N26" s="38" t="e">
        <f>HLOOKUP('Contract Year 2 - Detail'!N25,'Labor Categories_W_PRICES'!$B$4:$AJ$18,2,FALSE)</f>
        <v>#N/A</v>
      </c>
      <c r="O26" s="38" t="e">
        <f>HLOOKUP('Contract Year 2 - Detail'!O25,'Labor Categories_W_PRICES'!$B$4:$AJ$18,2,FALSE)</f>
        <v>#N/A</v>
      </c>
      <c r="P26" s="38" t="e">
        <f>HLOOKUP('Contract Year 2 - Detail'!P25,'Labor Categories_W_PRICES'!$B$4:$AJ$18,2,FALSE)</f>
        <v>#N/A</v>
      </c>
      <c r="Q26" s="38" t="e">
        <f>HLOOKUP('Contract Year 2 - Detail'!Q25,'Labor Categories_W_PRICES'!$B$4:$AJ$18,2,FALSE)</f>
        <v>#N/A</v>
      </c>
      <c r="R26" s="38" t="e">
        <f>HLOOKUP('Contract Year 2 - Detail'!R25,'Labor Categories_W_PRICES'!$B$4:$AJ$18,2,FALSE)</f>
        <v>#N/A</v>
      </c>
      <c r="S26" s="38" t="e">
        <f>HLOOKUP('Contract Year 2 - Detail'!S25,'Labor Categories_W_PRICES'!$B$4:$AJ$18,2,FALSE)</f>
        <v>#N/A</v>
      </c>
      <c r="T26" s="38" t="e">
        <f>HLOOKUP('Contract Year 2 - Detail'!T25,'Labor Categories_W_PRICES'!$B$4:$AJ$18,2,FALSE)</f>
        <v>#N/A</v>
      </c>
    </row>
    <row r="27" spans="1:20" ht="66" customHeight="1" thickTop="1" thickBot="1" x14ac:dyDescent="0.3">
      <c r="A27" s="81"/>
      <c r="B27" s="84"/>
      <c r="C27" s="85"/>
      <c r="D27" s="94"/>
      <c r="E27" s="88"/>
      <c r="F27" s="81"/>
      <c r="G27" s="98"/>
      <c r="H27" s="81"/>
      <c r="I27" s="105"/>
      <c r="J27" s="39" t="s">
        <v>57</v>
      </c>
      <c r="K27" s="62">
        <v>0</v>
      </c>
      <c r="L27" s="40" t="s">
        <v>172</v>
      </c>
      <c r="M27" s="40" t="s">
        <v>172</v>
      </c>
      <c r="N27" s="40" t="s">
        <v>172</v>
      </c>
      <c r="O27" s="40" t="s">
        <v>172</v>
      </c>
      <c r="P27" s="40" t="s">
        <v>172</v>
      </c>
      <c r="Q27" s="40" t="s">
        <v>172</v>
      </c>
      <c r="R27" s="40" t="s">
        <v>172</v>
      </c>
      <c r="S27" s="40" t="s">
        <v>172</v>
      </c>
      <c r="T27" s="40" t="s">
        <v>172</v>
      </c>
    </row>
    <row r="28" spans="1:20" ht="66" customHeight="1" thickTop="1" thickBot="1" x14ac:dyDescent="0.3">
      <c r="A28" s="79" t="s">
        <v>84</v>
      </c>
      <c r="B28" s="82" t="s">
        <v>6</v>
      </c>
      <c r="C28" s="85" t="s">
        <v>263</v>
      </c>
      <c r="D28" s="89" t="s">
        <v>170</v>
      </c>
      <c r="E28" s="86" t="s">
        <v>59</v>
      </c>
      <c r="F28" s="79">
        <v>1</v>
      </c>
      <c r="G28" s="97">
        <v>0</v>
      </c>
      <c r="H28" s="99">
        <f t="shared" ref="H28" si="10">F28*G28</f>
        <v>0</v>
      </c>
      <c r="I28" s="100">
        <v>0</v>
      </c>
      <c r="J28" s="61" t="s">
        <v>20</v>
      </c>
      <c r="K28" s="74" t="s">
        <v>7</v>
      </c>
      <c r="L28" s="74" t="s">
        <v>56</v>
      </c>
      <c r="M28" s="74" t="s">
        <v>56</v>
      </c>
      <c r="N28" s="74" t="s">
        <v>56</v>
      </c>
      <c r="O28" s="74" t="s">
        <v>56</v>
      </c>
      <c r="P28" s="74" t="s">
        <v>56</v>
      </c>
      <c r="Q28" s="74" t="s">
        <v>56</v>
      </c>
      <c r="R28" s="74" t="s">
        <v>56</v>
      </c>
      <c r="S28" s="74" t="s">
        <v>56</v>
      </c>
      <c r="T28" s="74" t="s">
        <v>56</v>
      </c>
    </row>
    <row r="29" spans="1:20" ht="66" customHeight="1" thickTop="1" thickBot="1" x14ac:dyDescent="0.3">
      <c r="A29" s="80"/>
      <c r="B29" s="83"/>
      <c r="C29" s="85"/>
      <c r="D29" s="90"/>
      <c r="E29" s="87"/>
      <c r="F29" s="80"/>
      <c r="G29" s="98"/>
      <c r="H29" s="80"/>
      <c r="I29" s="101"/>
      <c r="J29" s="61" t="s">
        <v>51</v>
      </c>
      <c r="K29" s="60" t="str">
        <f>HLOOKUP('Contract Year 2 - Detail'!K28,'Labor Categories_W_PRICES'!$B$4:$AJ$18,2,FALSE)</f>
        <v>Junior Technician (example)</v>
      </c>
      <c r="L29" s="60" t="e">
        <f>HLOOKUP('Contract Year 2 - Detail'!L28,'Labor Categories_W_PRICES'!$B$4:$AJ$18,2,FALSE)</f>
        <v>#N/A</v>
      </c>
      <c r="M29" s="60" t="e">
        <f>HLOOKUP('Contract Year 2 - Detail'!M28,'Labor Categories_W_PRICES'!$B$4:$AJ$18,2,FALSE)</f>
        <v>#N/A</v>
      </c>
      <c r="N29" s="60" t="e">
        <f>HLOOKUP('Contract Year 2 - Detail'!N28,'Labor Categories_W_PRICES'!$B$4:$AJ$18,2,FALSE)</f>
        <v>#N/A</v>
      </c>
      <c r="O29" s="60" t="e">
        <f>HLOOKUP('Contract Year 2 - Detail'!O28,'Labor Categories_W_PRICES'!$B$4:$AJ$18,2,FALSE)</f>
        <v>#N/A</v>
      </c>
      <c r="P29" s="60" t="e">
        <f>HLOOKUP('Contract Year 2 - Detail'!P28,'Labor Categories_W_PRICES'!$B$4:$AJ$18,2,FALSE)</f>
        <v>#N/A</v>
      </c>
      <c r="Q29" s="60" t="e">
        <f>HLOOKUP('Contract Year 2 - Detail'!Q28,'Labor Categories_W_PRICES'!$B$4:$AJ$18,2,FALSE)</f>
        <v>#N/A</v>
      </c>
      <c r="R29" s="60" t="e">
        <f>HLOOKUP('Contract Year 2 - Detail'!R28,'Labor Categories_W_PRICES'!$B$4:$AJ$18,2,FALSE)</f>
        <v>#N/A</v>
      </c>
      <c r="S29" s="60" t="e">
        <f>HLOOKUP('Contract Year 2 - Detail'!S28,'Labor Categories_W_PRICES'!$B$4:$AJ$18,2,FALSE)</f>
        <v>#N/A</v>
      </c>
      <c r="T29" s="60" t="e">
        <f>HLOOKUP('Contract Year 2 - Detail'!T28,'Labor Categories_W_PRICES'!$B$4:$AJ$18,2,FALSE)</f>
        <v>#N/A</v>
      </c>
    </row>
    <row r="30" spans="1:20" ht="81" customHeight="1" thickTop="1" thickBot="1" x14ac:dyDescent="0.3">
      <c r="A30" s="81"/>
      <c r="B30" s="84"/>
      <c r="C30" s="85"/>
      <c r="D30" s="91"/>
      <c r="E30" s="88"/>
      <c r="F30" s="81"/>
      <c r="G30" s="98"/>
      <c r="H30" s="81"/>
      <c r="I30" s="102">
        <f>SUM(K30:T30)</f>
        <v>1</v>
      </c>
      <c r="J30" s="61" t="s">
        <v>57</v>
      </c>
      <c r="K30" s="60">
        <v>1</v>
      </c>
      <c r="L30" s="60" t="s">
        <v>172</v>
      </c>
      <c r="M30" s="60" t="s">
        <v>172</v>
      </c>
      <c r="N30" s="60" t="s">
        <v>172</v>
      </c>
      <c r="O30" s="60" t="s">
        <v>172</v>
      </c>
      <c r="P30" s="60" t="s">
        <v>172</v>
      </c>
      <c r="Q30" s="60" t="s">
        <v>172</v>
      </c>
      <c r="R30" s="60" t="s">
        <v>172</v>
      </c>
      <c r="S30" s="60" t="s">
        <v>172</v>
      </c>
      <c r="T30" s="60" t="s">
        <v>172</v>
      </c>
    </row>
    <row r="31" spans="1:20" ht="66" customHeight="1" thickTop="1" thickBot="1" x14ac:dyDescent="0.3">
      <c r="A31" s="79" t="s">
        <v>213</v>
      </c>
      <c r="B31" s="82" t="s">
        <v>159</v>
      </c>
      <c r="C31" s="85" t="s">
        <v>264</v>
      </c>
      <c r="D31" s="92" t="s">
        <v>170</v>
      </c>
      <c r="E31" s="86" t="s">
        <v>154</v>
      </c>
      <c r="F31" s="79">
        <v>1</v>
      </c>
      <c r="G31" s="97">
        <v>0</v>
      </c>
      <c r="H31" s="99">
        <f t="shared" ref="H31" si="11">F31*G31</f>
        <v>0</v>
      </c>
      <c r="I31" s="100">
        <v>0</v>
      </c>
      <c r="J31" s="61" t="s">
        <v>20</v>
      </c>
      <c r="K31" s="60" t="s">
        <v>7</v>
      </c>
      <c r="L31" s="60" t="s">
        <v>56</v>
      </c>
      <c r="M31" s="60" t="s">
        <v>56</v>
      </c>
      <c r="N31" s="60" t="s">
        <v>56</v>
      </c>
      <c r="O31" s="60" t="s">
        <v>56</v>
      </c>
      <c r="P31" s="60" t="s">
        <v>56</v>
      </c>
      <c r="Q31" s="60" t="s">
        <v>56</v>
      </c>
      <c r="R31" s="60" t="s">
        <v>56</v>
      </c>
      <c r="S31" s="60" t="s">
        <v>56</v>
      </c>
      <c r="T31" s="60" t="s">
        <v>56</v>
      </c>
    </row>
    <row r="32" spans="1:20" ht="66" customHeight="1" thickTop="1" thickBot="1" x14ac:dyDescent="0.3">
      <c r="A32" s="80"/>
      <c r="B32" s="83"/>
      <c r="C32" s="85"/>
      <c r="D32" s="93"/>
      <c r="E32" s="87"/>
      <c r="F32" s="80"/>
      <c r="G32" s="98"/>
      <c r="H32" s="80"/>
      <c r="I32" s="101"/>
      <c r="J32" s="61" t="s">
        <v>51</v>
      </c>
      <c r="K32" s="60" t="str">
        <f>HLOOKUP('Contract Year 2 - Detail'!K31,'Labor Categories_W_PRICES'!$B$4:$AJ$18,2,FALSE)</f>
        <v>Junior Technician (example)</v>
      </c>
      <c r="L32" s="60" t="e">
        <f>HLOOKUP('Contract Year 2 - Detail'!L31,'Labor Categories_W_PRICES'!$B$4:$AJ$18,2,FALSE)</f>
        <v>#N/A</v>
      </c>
      <c r="M32" s="60" t="e">
        <f>HLOOKUP('Contract Year 2 - Detail'!M31,'Labor Categories_W_PRICES'!$B$4:$AJ$18,2,FALSE)</f>
        <v>#N/A</v>
      </c>
      <c r="N32" s="60" t="e">
        <f>HLOOKUP('Contract Year 2 - Detail'!N31,'Labor Categories_W_PRICES'!$B$4:$AJ$18,2,FALSE)</f>
        <v>#N/A</v>
      </c>
      <c r="O32" s="60" t="e">
        <f>HLOOKUP('Contract Year 2 - Detail'!O31,'Labor Categories_W_PRICES'!$B$4:$AJ$18,2,FALSE)</f>
        <v>#N/A</v>
      </c>
      <c r="P32" s="60" t="e">
        <f>HLOOKUP('Contract Year 2 - Detail'!P31,'Labor Categories_W_PRICES'!$B$4:$AJ$18,2,FALSE)</f>
        <v>#N/A</v>
      </c>
      <c r="Q32" s="60" t="e">
        <f>HLOOKUP('Contract Year 2 - Detail'!Q31,'Labor Categories_W_PRICES'!$B$4:$AJ$18,2,FALSE)</f>
        <v>#N/A</v>
      </c>
      <c r="R32" s="60" t="e">
        <f>HLOOKUP('Contract Year 2 - Detail'!R31,'Labor Categories_W_PRICES'!$B$4:$AJ$18,2,FALSE)</f>
        <v>#N/A</v>
      </c>
      <c r="S32" s="60" t="e">
        <f>HLOOKUP('Contract Year 2 - Detail'!S31,'Labor Categories_W_PRICES'!$B$4:$AJ$18,2,FALSE)</f>
        <v>#N/A</v>
      </c>
      <c r="T32" s="60" t="e">
        <f>HLOOKUP('Contract Year 2 - Detail'!T31,'Labor Categories_W_PRICES'!$B$4:$AJ$18,2,FALSE)</f>
        <v>#N/A</v>
      </c>
    </row>
    <row r="33" spans="1:20" ht="93.75" customHeight="1" thickTop="1" thickBot="1" x14ac:dyDescent="0.3">
      <c r="A33" s="81"/>
      <c r="B33" s="84"/>
      <c r="C33" s="85"/>
      <c r="D33" s="94"/>
      <c r="E33" s="88"/>
      <c r="F33" s="81"/>
      <c r="G33" s="107"/>
      <c r="H33" s="81"/>
      <c r="I33" s="102"/>
      <c r="J33" s="61" t="s">
        <v>57</v>
      </c>
      <c r="K33" s="60">
        <v>1</v>
      </c>
      <c r="L33" s="60" t="s">
        <v>172</v>
      </c>
      <c r="M33" s="60" t="s">
        <v>172</v>
      </c>
      <c r="N33" s="60" t="s">
        <v>172</v>
      </c>
      <c r="O33" s="60" t="s">
        <v>172</v>
      </c>
      <c r="P33" s="60" t="s">
        <v>172</v>
      </c>
      <c r="Q33" s="60" t="s">
        <v>172</v>
      </c>
      <c r="R33" s="60" t="s">
        <v>172</v>
      </c>
      <c r="S33" s="60" t="s">
        <v>172</v>
      </c>
      <c r="T33" s="60" t="s">
        <v>172</v>
      </c>
    </row>
    <row r="34" spans="1:20" ht="66" customHeight="1" thickTop="1" thickBot="1" x14ac:dyDescent="0.3">
      <c r="A34" s="79" t="s">
        <v>85</v>
      </c>
      <c r="B34" s="82" t="s">
        <v>166</v>
      </c>
      <c r="C34" s="85" t="s">
        <v>243</v>
      </c>
      <c r="D34" s="137" t="s">
        <v>260</v>
      </c>
      <c r="E34" s="86" t="s">
        <v>154</v>
      </c>
      <c r="F34" s="140">
        <v>0</v>
      </c>
      <c r="G34" s="149">
        <v>0</v>
      </c>
      <c r="H34" s="145">
        <f t="shared" ref="H34" si="12">F34*G34</f>
        <v>0</v>
      </c>
      <c r="I34" s="100">
        <v>0</v>
      </c>
      <c r="J34" s="61" t="s">
        <v>20</v>
      </c>
      <c r="K34" s="60" t="s">
        <v>7</v>
      </c>
      <c r="L34" s="60" t="s">
        <v>56</v>
      </c>
      <c r="M34" s="60" t="s">
        <v>56</v>
      </c>
      <c r="N34" s="60" t="s">
        <v>56</v>
      </c>
      <c r="O34" s="60" t="s">
        <v>56</v>
      </c>
      <c r="P34" s="60" t="s">
        <v>56</v>
      </c>
      <c r="Q34" s="60" t="s">
        <v>56</v>
      </c>
      <c r="R34" s="60" t="s">
        <v>56</v>
      </c>
      <c r="S34" s="60" t="s">
        <v>56</v>
      </c>
      <c r="T34" s="60" t="s">
        <v>56</v>
      </c>
    </row>
    <row r="35" spans="1:20" ht="66" customHeight="1" thickTop="1" thickBot="1" x14ac:dyDescent="0.3">
      <c r="A35" s="80"/>
      <c r="B35" s="83"/>
      <c r="C35" s="85"/>
      <c r="D35" s="138"/>
      <c r="E35" s="87"/>
      <c r="F35" s="141"/>
      <c r="G35" s="150"/>
      <c r="H35" s="146"/>
      <c r="I35" s="101"/>
      <c r="J35" s="61" t="s">
        <v>51</v>
      </c>
      <c r="K35" s="60" t="str">
        <f>HLOOKUP('Contract Year 2 - Detail'!K34,'Labor Categories_W_PRICES'!$B$4:$AJ$18,2,FALSE)</f>
        <v>Junior Technician (example)</v>
      </c>
      <c r="L35" s="60" t="e">
        <f>HLOOKUP('Contract Year 2 - Detail'!L34,'Labor Categories_W_PRICES'!$B$4:$AJ$18,2,FALSE)</f>
        <v>#N/A</v>
      </c>
      <c r="M35" s="60" t="e">
        <f>HLOOKUP('Contract Year 2 - Detail'!M34,'Labor Categories_W_PRICES'!$B$4:$AJ$18,2,FALSE)</f>
        <v>#N/A</v>
      </c>
      <c r="N35" s="60" t="e">
        <f>HLOOKUP('Contract Year 2 - Detail'!N34,'Labor Categories_W_PRICES'!$B$4:$AJ$18,2,FALSE)</f>
        <v>#N/A</v>
      </c>
      <c r="O35" s="60" t="e">
        <f>HLOOKUP('Contract Year 2 - Detail'!O34,'Labor Categories_W_PRICES'!$B$4:$AJ$18,2,FALSE)</f>
        <v>#N/A</v>
      </c>
      <c r="P35" s="60" t="e">
        <f>HLOOKUP('Contract Year 2 - Detail'!P34,'Labor Categories_W_PRICES'!$B$4:$AJ$18,2,FALSE)</f>
        <v>#N/A</v>
      </c>
      <c r="Q35" s="60" t="e">
        <f>HLOOKUP('Contract Year 2 - Detail'!Q34,'Labor Categories_W_PRICES'!$B$4:$AJ$18,2,FALSE)</f>
        <v>#N/A</v>
      </c>
      <c r="R35" s="60" t="e">
        <f>HLOOKUP('Contract Year 2 - Detail'!R34,'Labor Categories_W_PRICES'!$B$4:$AJ$18,2,FALSE)</f>
        <v>#N/A</v>
      </c>
      <c r="S35" s="60" t="e">
        <f>HLOOKUP('Contract Year 2 - Detail'!S34,'Labor Categories_W_PRICES'!$B$4:$AJ$18,2,FALSE)</f>
        <v>#N/A</v>
      </c>
      <c r="T35" s="60" t="e">
        <f>HLOOKUP('Contract Year 2 - Detail'!T34,'Labor Categories_W_PRICES'!$B$4:$AJ$18,2,FALSE)</f>
        <v>#N/A</v>
      </c>
    </row>
    <row r="36" spans="1:20" ht="66" customHeight="1" thickTop="1" thickBot="1" x14ac:dyDescent="0.3">
      <c r="A36" s="81"/>
      <c r="B36" s="84"/>
      <c r="C36" s="85"/>
      <c r="D36" s="139"/>
      <c r="E36" s="88"/>
      <c r="F36" s="141"/>
      <c r="G36" s="150"/>
      <c r="H36" s="147"/>
      <c r="I36" s="102">
        <f>SUM(K36:T36)</f>
        <v>1</v>
      </c>
      <c r="J36" s="61" t="s">
        <v>57</v>
      </c>
      <c r="K36" s="73">
        <v>1</v>
      </c>
      <c r="L36" s="73" t="s">
        <v>172</v>
      </c>
      <c r="M36" s="73" t="s">
        <v>172</v>
      </c>
      <c r="N36" s="73" t="s">
        <v>172</v>
      </c>
      <c r="O36" s="73" t="s">
        <v>172</v>
      </c>
      <c r="P36" s="73" t="s">
        <v>172</v>
      </c>
      <c r="Q36" s="73" t="s">
        <v>172</v>
      </c>
      <c r="R36" s="73" t="s">
        <v>172</v>
      </c>
      <c r="S36" s="73" t="s">
        <v>172</v>
      </c>
      <c r="T36" s="73" t="s">
        <v>172</v>
      </c>
    </row>
    <row r="37" spans="1:20" ht="66" customHeight="1" thickTop="1" thickBot="1" x14ac:dyDescent="0.3">
      <c r="A37" s="79" t="s">
        <v>175</v>
      </c>
      <c r="B37" s="82" t="s">
        <v>160</v>
      </c>
      <c r="C37" s="110" t="s">
        <v>279</v>
      </c>
      <c r="D37" s="92" t="s">
        <v>170</v>
      </c>
      <c r="E37" s="119" t="s">
        <v>154</v>
      </c>
      <c r="F37" s="128" t="s">
        <v>203</v>
      </c>
      <c r="G37" s="131" t="s">
        <v>204</v>
      </c>
      <c r="H37" s="97">
        <v>0</v>
      </c>
      <c r="I37" s="103">
        <f t="shared" ref="I37" si="13">SUM(K39:T39)</f>
        <v>0</v>
      </c>
      <c r="J37" s="35" t="s">
        <v>20</v>
      </c>
      <c r="K37" s="62" t="s">
        <v>7</v>
      </c>
      <c r="L37" s="62" t="s">
        <v>56</v>
      </c>
      <c r="M37" s="62" t="s">
        <v>56</v>
      </c>
      <c r="N37" s="62" t="s">
        <v>56</v>
      </c>
      <c r="O37" s="62" t="s">
        <v>56</v>
      </c>
      <c r="P37" s="62" t="s">
        <v>56</v>
      </c>
      <c r="Q37" s="62" t="s">
        <v>56</v>
      </c>
      <c r="R37" s="62" t="s">
        <v>56</v>
      </c>
      <c r="S37" s="62" t="s">
        <v>56</v>
      </c>
      <c r="T37" s="62" t="s">
        <v>56</v>
      </c>
    </row>
    <row r="38" spans="1:20" ht="66" customHeight="1" thickTop="1" thickBot="1" x14ac:dyDescent="0.3">
      <c r="A38" s="80"/>
      <c r="B38" s="83"/>
      <c r="C38" s="111"/>
      <c r="D38" s="93"/>
      <c r="E38" s="120"/>
      <c r="F38" s="129"/>
      <c r="G38" s="132"/>
      <c r="H38" s="98"/>
      <c r="I38" s="104"/>
      <c r="J38" s="35" t="s">
        <v>51</v>
      </c>
      <c r="K38" s="38" t="str">
        <f>HLOOKUP('Contract Year 2 - Detail'!K37,'Labor Categories_W_PRICES'!$B$4:$AJ$18,2,FALSE)</f>
        <v>Junior Technician (example)</v>
      </c>
      <c r="L38" s="38" t="e">
        <f>HLOOKUP('Contract Year 2 - Detail'!L37,'Labor Categories_W_PRICES'!$B$4:$AJ$18,2,FALSE)</f>
        <v>#N/A</v>
      </c>
      <c r="M38" s="38" t="e">
        <f>HLOOKUP('Contract Year 2 - Detail'!M37,'Labor Categories_W_PRICES'!$B$4:$AJ$18,2,FALSE)</f>
        <v>#N/A</v>
      </c>
      <c r="N38" s="38" t="e">
        <f>HLOOKUP('Contract Year 2 - Detail'!N37,'Labor Categories_W_PRICES'!$B$4:$AJ$18,2,FALSE)</f>
        <v>#N/A</v>
      </c>
      <c r="O38" s="38" t="e">
        <f>HLOOKUP('Contract Year 2 - Detail'!O37,'Labor Categories_W_PRICES'!$B$4:$AJ$18,2,FALSE)</f>
        <v>#N/A</v>
      </c>
      <c r="P38" s="38" t="e">
        <f>HLOOKUP('Contract Year 2 - Detail'!P37,'Labor Categories_W_PRICES'!$B$4:$AJ$18,2,FALSE)</f>
        <v>#N/A</v>
      </c>
      <c r="Q38" s="38" t="e">
        <f>HLOOKUP('Contract Year 2 - Detail'!Q37,'Labor Categories_W_PRICES'!$B$4:$AJ$18,2,FALSE)</f>
        <v>#N/A</v>
      </c>
      <c r="R38" s="38" t="e">
        <f>HLOOKUP('Contract Year 2 - Detail'!R37,'Labor Categories_W_PRICES'!$B$4:$AJ$18,2,FALSE)</f>
        <v>#N/A</v>
      </c>
      <c r="S38" s="38" t="e">
        <f>HLOOKUP('Contract Year 2 - Detail'!S37,'Labor Categories_W_PRICES'!$B$4:$AJ$18,2,FALSE)</f>
        <v>#N/A</v>
      </c>
      <c r="T38" s="38" t="e">
        <f>HLOOKUP('Contract Year 2 - Detail'!T37,'Labor Categories_W_PRICES'!$B$4:$AJ$18,2,FALSE)</f>
        <v>#N/A</v>
      </c>
    </row>
    <row r="39" spans="1:20" ht="87.75" customHeight="1" thickTop="1" thickBot="1" x14ac:dyDescent="0.3">
      <c r="A39" s="81"/>
      <c r="B39" s="84"/>
      <c r="C39" s="112"/>
      <c r="D39" s="94"/>
      <c r="E39" s="121"/>
      <c r="F39" s="130"/>
      <c r="G39" s="133"/>
      <c r="H39" s="98"/>
      <c r="I39" s="105"/>
      <c r="J39" s="39" t="s">
        <v>57</v>
      </c>
      <c r="K39" s="62">
        <v>0</v>
      </c>
      <c r="L39" s="40" t="s">
        <v>172</v>
      </c>
      <c r="M39" s="40" t="s">
        <v>172</v>
      </c>
      <c r="N39" s="40" t="s">
        <v>172</v>
      </c>
      <c r="O39" s="40" t="s">
        <v>172</v>
      </c>
      <c r="P39" s="40" t="s">
        <v>172</v>
      </c>
      <c r="Q39" s="40" t="s">
        <v>172</v>
      </c>
      <c r="R39" s="40" t="s">
        <v>172</v>
      </c>
      <c r="S39" s="40" t="s">
        <v>172</v>
      </c>
      <c r="T39" s="40" t="s">
        <v>172</v>
      </c>
    </row>
    <row r="40" spans="1:20" ht="66" customHeight="1" thickTop="1" thickBot="1" x14ac:dyDescent="0.3">
      <c r="A40" s="79" t="s">
        <v>214</v>
      </c>
      <c r="B40" s="82" t="s">
        <v>161</v>
      </c>
      <c r="C40" s="85" t="s">
        <v>277</v>
      </c>
      <c r="D40" s="89" t="s">
        <v>170</v>
      </c>
      <c r="E40" s="86" t="s">
        <v>154</v>
      </c>
      <c r="F40" s="80">
        <v>1</v>
      </c>
      <c r="G40" s="97">
        <v>0</v>
      </c>
      <c r="H40" s="108">
        <f t="shared" ref="H40" si="14">F40*G40</f>
        <v>0</v>
      </c>
      <c r="I40" s="134">
        <f t="shared" ref="I40" si="15">SUM(K42:T42)</f>
        <v>0</v>
      </c>
      <c r="J40" s="35" t="s">
        <v>20</v>
      </c>
      <c r="K40" s="76" t="s">
        <v>7</v>
      </c>
      <c r="L40" s="76" t="s">
        <v>56</v>
      </c>
      <c r="M40" s="76" t="s">
        <v>56</v>
      </c>
      <c r="N40" s="76" t="s">
        <v>56</v>
      </c>
      <c r="O40" s="76" t="s">
        <v>56</v>
      </c>
      <c r="P40" s="76" t="s">
        <v>56</v>
      </c>
      <c r="Q40" s="76" t="s">
        <v>56</v>
      </c>
      <c r="R40" s="76" t="s">
        <v>56</v>
      </c>
      <c r="S40" s="76" t="s">
        <v>56</v>
      </c>
      <c r="T40" s="76" t="s">
        <v>56</v>
      </c>
    </row>
    <row r="41" spans="1:20" ht="66" customHeight="1" thickTop="1" thickBot="1" x14ac:dyDescent="0.3">
      <c r="A41" s="80"/>
      <c r="B41" s="83"/>
      <c r="C41" s="85"/>
      <c r="D41" s="90"/>
      <c r="E41" s="87"/>
      <c r="F41" s="80"/>
      <c r="G41" s="98"/>
      <c r="H41" s="80"/>
      <c r="I41" s="135"/>
      <c r="J41" s="35" t="s">
        <v>51</v>
      </c>
      <c r="K41" s="38" t="str">
        <f>HLOOKUP('Contract Year 2 - Detail'!K40,'Labor Categories_W_PRICES'!$B$4:$AJ$18,2,FALSE)</f>
        <v>Junior Technician (example)</v>
      </c>
      <c r="L41" s="38" t="e">
        <f>HLOOKUP('Contract Year 2 - Detail'!L40,'Labor Categories_W_PRICES'!$B$4:$AJ$18,2,FALSE)</f>
        <v>#N/A</v>
      </c>
      <c r="M41" s="38" t="e">
        <f>HLOOKUP('Contract Year 2 - Detail'!M40,'Labor Categories_W_PRICES'!$B$4:$AJ$18,2,FALSE)</f>
        <v>#N/A</v>
      </c>
      <c r="N41" s="38" t="e">
        <f>HLOOKUP('Contract Year 2 - Detail'!N40,'Labor Categories_W_PRICES'!$B$4:$AJ$18,2,FALSE)</f>
        <v>#N/A</v>
      </c>
      <c r="O41" s="38" t="e">
        <f>HLOOKUP('Contract Year 2 - Detail'!O40,'Labor Categories_W_PRICES'!$B$4:$AJ$18,2,FALSE)</f>
        <v>#N/A</v>
      </c>
      <c r="P41" s="38" t="e">
        <f>HLOOKUP('Contract Year 2 - Detail'!P40,'Labor Categories_W_PRICES'!$B$4:$AJ$18,2,FALSE)</f>
        <v>#N/A</v>
      </c>
      <c r="Q41" s="38" t="e">
        <f>HLOOKUP('Contract Year 2 - Detail'!Q40,'Labor Categories_W_PRICES'!$B$4:$AJ$18,2,FALSE)</f>
        <v>#N/A</v>
      </c>
      <c r="R41" s="38" t="e">
        <f>HLOOKUP('Contract Year 2 - Detail'!R40,'Labor Categories_W_PRICES'!$B$4:$AJ$18,2,FALSE)</f>
        <v>#N/A</v>
      </c>
      <c r="S41" s="38" t="e">
        <f>HLOOKUP('Contract Year 2 - Detail'!S40,'Labor Categories_W_PRICES'!$B$4:$AJ$18,2,FALSE)</f>
        <v>#N/A</v>
      </c>
      <c r="T41" s="38" t="e">
        <f>HLOOKUP('Contract Year 2 - Detail'!T40,'Labor Categories_W_PRICES'!$B$4:$AJ$18,2,FALSE)</f>
        <v>#N/A</v>
      </c>
    </row>
    <row r="42" spans="1:20" ht="66" customHeight="1" thickTop="1" thickBot="1" x14ac:dyDescent="0.3">
      <c r="A42" s="81"/>
      <c r="B42" s="84"/>
      <c r="C42" s="85" t="s">
        <v>170</v>
      </c>
      <c r="D42" s="91" t="s">
        <v>170</v>
      </c>
      <c r="E42" s="88"/>
      <c r="F42" s="81"/>
      <c r="G42" s="107"/>
      <c r="H42" s="81"/>
      <c r="I42" s="136"/>
      <c r="J42" s="39" t="s">
        <v>57</v>
      </c>
      <c r="K42" s="76">
        <v>0</v>
      </c>
      <c r="L42" s="40" t="s">
        <v>172</v>
      </c>
      <c r="M42" s="40" t="s">
        <v>172</v>
      </c>
      <c r="N42" s="40" t="s">
        <v>172</v>
      </c>
      <c r="O42" s="40" t="s">
        <v>172</v>
      </c>
      <c r="P42" s="40" t="s">
        <v>172</v>
      </c>
      <c r="Q42" s="40" t="s">
        <v>172</v>
      </c>
      <c r="R42" s="40" t="s">
        <v>172</v>
      </c>
      <c r="S42" s="40" t="s">
        <v>172</v>
      </c>
      <c r="T42" s="40" t="s">
        <v>172</v>
      </c>
    </row>
    <row r="43" spans="1:20" ht="18.75" thickBot="1" x14ac:dyDescent="0.3">
      <c r="A43" s="41"/>
      <c r="B43" s="42"/>
      <c r="C43" s="65"/>
      <c r="D43" s="43"/>
      <c r="E43" s="42"/>
      <c r="F43" s="42"/>
      <c r="G43" s="42"/>
      <c r="H43" s="42"/>
      <c r="I43" s="44"/>
      <c r="J43" s="45"/>
      <c r="K43" s="46"/>
      <c r="L43" s="47"/>
      <c r="M43" s="47"/>
      <c r="N43" s="47"/>
      <c r="O43" s="47"/>
      <c r="P43" s="47"/>
      <c r="Q43" s="47"/>
      <c r="R43" s="47"/>
      <c r="S43" s="47"/>
      <c r="T43" s="47"/>
    </row>
    <row r="44" spans="1:20" ht="33" customHeight="1" thickBot="1" x14ac:dyDescent="0.3">
      <c r="A44" s="48" t="s">
        <v>246</v>
      </c>
      <c r="B44" s="49" t="s">
        <v>245</v>
      </c>
      <c r="C44" s="50"/>
      <c r="D44" s="50"/>
      <c r="E44" s="49"/>
      <c r="F44" s="49"/>
      <c r="G44" s="49"/>
      <c r="H44" s="51">
        <f>SUM(H4:H42)</f>
        <v>0</v>
      </c>
      <c r="I44" s="52"/>
      <c r="K44" s="53"/>
      <c r="L44" s="54"/>
      <c r="M44" s="54"/>
      <c r="N44" s="54"/>
      <c r="O44" s="54"/>
      <c r="P44" s="54"/>
      <c r="Q44" s="54"/>
      <c r="R44" s="54"/>
      <c r="S44" s="54"/>
      <c r="T44" s="55"/>
    </row>
  </sheetData>
  <mergeCells count="127">
    <mergeCell ref="I40:I42"/>
    <mergeCell ref="H37:H39"/>
    <mergeCell ref="I37:I39"/>
    <mergeCell ref="A40:A42"/>
    <mergeCell ref="B40:B42"/>
    <mergeCell ref="C40:C42"/>
    <mergeCell ref="D40:D42"/>
    <mergeCell ref="E40:E42"/>
    <mergeCell ref="F40:F42"/>
    <mergeCell ref="G40:G42"/>
    <mergeCell ref="H40:H42"/>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A31:A33"/>
    <mergeCell ref="B31:B33"/>
    <mergeCell ref="C31:C33"/>
    <mergeCell ref="D31:D33"/>
    <mergeCell ref="E31:E33"/>
    <mergeCell ref="F31:F33"/>
    <mergeCell ref="G31:G33"/>
    <mergeCell ref="H31:H33"/>
    <mergeCell ref="I31:I33"/>
    <mergeCell ref="A28:A30"/>
    <mergeCell ref="B28:B30"/>
    <mergeCell ref="C28:C30"/>
    <mergeCell ref="D28:D30"/>
    <mergeCell ref="E28:E30"/>
    <mergeCell ref="F28:F30"/>
    <mergeCell ref="G28:G30"/>
    <mergeCell ref="H28:H30"/>
    <mergeCell ref="I28:I30"/>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7:A9"/>
    <mergeCell ref="B7:B9"/>
    <mergeCell ref="C7:C9"/>
    <mergeCell ref="D7:D9"/>
    <mergeCell ref="E7:E9"/>
    <mergeCell ref="F7:F9"/>
    <mergeCell ref="G7:G9"/>
    <mergeCell ref="H7:H9"/>
    <mergeCell ref="I7:I9"/>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zoomScale="70" zoomScaleNormal="70" workbookViewId="0">
      <selection activeCell="B4" sqref="B4:B6"/>
    </sheetView>
  </sheetViews>
  <sheetFormatPr defaultColWidth="8.88671875" defaultRowHeight="18" x14ac:dyDescent="0.25"/>
  <cols>
    <col min="1" max="1" width="12.21875" style="56" customWidth="1"/>
    <col min="2" max="2" width="27.6640625" style="56" customWidth="1"/>
    <col min="3" max="3" width="67" style="31" customWidth="1"/>
    <col min="4" max="4" width="58.88671875" style="31" customWidth="1"/>
    <col min="5" max="6" width="12.77734375" style="56" customWidth="1"/>
    <col min="7" max="7" width="18.88671875" style="56" customWidth="1"/>
    <col min="8" max="8" width="22.33203125" style="56" customWidth="1"/>
    <col min="9" max="9" width="17" style="57"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3" t="s">
        <v>257</v>
      </c>
      <c r="B1" s="114"/>
      <c r="C1" s="114"/>
      <c r="D1" s="114"/>
      <c r="E1" s="114"/>
      <c r="F1" s="114"/>
      <c r="G1" s="114"/>
      <c r="H1" s="114"/>
      <c r="I1" s="28"/>
      <c r="J1" s="29"/>
      <c r="K1" s="29" t="s">
        <v>258</v>
      </c>
      <c r="L1" s="29"/>
      <c r="M1" s="29"/>
      <c r="N1" s="29"/>
      <c r="O1" s="29"/>
      <c r="P1" s="29"/>
      <c r="Q1" s="29"/>
      <c r="R1" s="29"/>
      <c r="S1" s="29"/>
      <c r="T1" s="30"/>
    </row>
    <row r="2" spans="1:20" ht="15.75" customHeight="1" x14ac:dyDescent="0.25">
      <c r="A2" s="115" t="s">
        <v>0</v>
      </c>
      <c r="B2" s="115" t="s">
        <v>1</v>
      </c>
      <c r="C2" s="115" t="s">
        <v>168</v>
      </c>
      <c r="D2" s="63"/>
      <c r="E2" s="115" t="s">
        <v>17</v>
      </c>
      <c r="F2" s="115" t="s">
        <v>5</v>
      </c>
      <c r="G2" s="115" t="s">
        <v>167</v>
      </c>
      <c r="H2" s="115" t="str">
        <f>CONCATENATE("Total Service or Product Price (Contract Year ",RIGHT(A4,LEN(A4)-FIND("-",A4)),")")</f>
        <v>Total Service or Product Price (Contract Year 3)</v>
      </c>
      <c r="I2" s="95" t="s">
        <v>63</v>
      </c>
      <c r="J2" s="95" t="s">
        <v>60</v>
      </c>
      <c r="K2" s="32"/>
      <c r="L2" s="33"/>
      <c r="M2" s="33"/>
      <c r="N2" s="33"/>
      <c r="O2" s="33"/>
      <c r="P2" s="33"/>
      <c r="Q2" s="33"/>
      <c r="R2" s="33"/>
      <c r="S2" s="33"/>
      <c r="T2" s="34"/>
    </row>
    <row r="3" spans="1:20" ht="60.75" customHeight="1" thickBot="1" x14ac:dyDescent="0.3">
      <c r="A3" s="116"/>
      <c r="B3" s="116"/>
      <c r="C3" s="117"/>
      <c r="D3" s="64" t="s">
        <v>169</v>
      </c>
      <c r="E3" s="116" t="s">
        <v>17</v>
      </c>
      <c r="F3" s="116"/>
      <c r="G3" s="117"/>
      <c r="H3" s="116"/>
      <c r="I3" s="96"/>
      <c r="J3" s="96"/>
      <c r="K3" s="70" t="s">
        <v>16</v>
      </c>
      <c r="L3" s="71"/>
      <c r="M3" s="71"/>
      <c r="N3" s="71"/>
      <c r="O3" s="71"/>
      <c r="P3" s="71"/>
      <c r="Q3" s="71"/>
      <c r="R3" s="71"/>
      <c r="S3" s="71"/>
      <c r="T3" s="72"/>
    </row>
    <row r="4" spans="1:20" ht="66" customHeight="1" thickTop="1" thickBot="1" x14ac:dyDescent="0.3">
      <c r="A4" s="79" t="s">
        <v>86</v>
      </c>
      <c r="B4" s="82" t="s">
        <v>282</v>
      </c>
      <c r="C4" s="109" t="s">
        <v>210</v>
      </c>
      <c r="D4" s="137" t="s">
        <v>260</v>
      </c>
      <c r="E4" s="86" t="s">
        <v>152</v>
      </c>
      <c r="F4" s="140">
        <v>0</v>
      </c>
      <c r="G4" s="143">
        <v>0</v>
      </c>
      <c r="H4" s="145">
        <f>F4*G4</f>
        <v>0</v>
      </c>
      <c r="I4" s="100">
        <v>0</v>
      </c>
      <c r="J4" s="61" t="s">
        <v>20</v>
      </c>
      <c r="K4" s="60" t="s">
        <v>7</v>
      </c>
      <c r="L4" s="60" t="s">
        <v>56</v>
      </c>
      <c r="M4" s="60" t="s">
        <v>56</v>
      </c>
      <c r="N4" s="60" t="s">
        <v>56</v>
      </c>
      <c r="O4" s="60" t="s">
        <v>56</v>
      </c>
      <c r="P4" s="60" t="s">
        <v>56</v>
      </c>
      <c r="Q4" s="60" t="s">
        <v>56</v>
      </c>
      <c r="R4" s="60" t="s">
        <v>56</v>
      </c>
      <c r="S4" s="60" t="s">
        <v>56</v>
      </c>
      <c r="T4" s="60" t="s">
        <v>56</v>
      </c>
    </row>
    <row r="5" spans="1:20" ht="66" customHeight="1" thickTop="1" thickBot="1" x14ac:dyDescent="0.3">
      <c r="A5" s="80"/>
      <c r="B5" s="83"/>
      <c r="C5" s="109"/>
      <c r="D5" s="138"/>
      <c r="E5" s="87"/>
      <c r="F5" s="141"/>
      <c r="G5" s="144"/>
      <c r="H5" s="146"/>
      <c r="I5" s="101"/>
      <c r="J5" s="61" t="s">
        <v>51</v>
      </c>
      <c r="K5" s="60" t="str">
        <f>HLOOKUP('Contract Year 3 - Detail'!K4,'Labor Categories_W_PRICES'!$B$4:$AJ$18,2,FALSE)</f>
        <v>Junior Technician (example)</v>
      </c>
      <c r="L5" s="60" t="e">
        <f>HLOOKUP('Contract Year 3 - Detail'!L4,'Labor Categories_W_PRICES'!$B$4:$AJ$18,2,FALSE)</f>
        <v>#N/A</v>
      </c>
      <c r="M5" s="60" t="e">
        <f>HLOOKUP('Contract Year 3 - Detail'!M4,'Labor Categories_W_PRICES'!$B$4:$AJ$18,2,FALSE)</f>
        <v>#N/A</v>
      </c>
      <c r="N5" s="60" t="e">
        <f>HLOOKUP('Contract Year 3 - Detail'!N4,'Labor Categories_W_PRICES'!$B$4:$AJ$18,2,FALSE)</f>
        <v>#N/A</v>
      </c>
      <c r="O5" s="60" t="e">
        <f>HLOOKUP('Contract Year 3 - Detail'!O4,'Labor Categories_W_PRICES'!$B$4:$AJ$18,2,FALSE)</f>
        <v>#N/A</v>
      </c>
      <c r="P5" s="60" t="e">
        <f>HLOOKUP('Contract Year 3 - Detail'!P4,'Labor Categories_W_PRICES'!$B$4:$AJ$18,2,FALSE)</f>
        <v>#N/A</v>
      </c>
      <c r="Q5" s="60" t="e">
        <f>HLOOKUP('Contract Year 3 - Detail'!Q4,'Labor Categories_W_PRICES'!$B$4:$AJ$18,2,FALSE)</f>
        <v>#N/A</v>
      </c>
      <c r="R5" s="60" t="e">
        <f>HLOOKUP('Contract Year 3 - Detail'!R4,'Labor Categories_W_PRICES'!$B$4:$AJ$18,2,FALSE)</f>
        <v>#N/A</v>
      </c>
      <c r="S5" s="60" t="e">
        <f>HLOOKUP('Contract Year 3 - Detail'!S4,'Labor Categories_W_PRICES'!$B$4:$AJ$18,2,FALSE)</f>
        <v>#N/A</v>
      </c>
      <c r="T5" s="60" t="e">
        <f>HLOOKUP('Contract Year 3 - Detail'!T4,'Labor Categories_W_PRICES'!$B$4:$AJ$18,2,FALSE)</f>
        <v>#N/A</v>
      </c>
    </row>
    <row r="6" spans="1:20" ht="66" customHeight="1" thickTop="1" thickBot="1" x14ac:dyDescent="0.3">
      <c r="A6" s="81"/>
      <c r="B6" s="84"/>
      <c r="C6" s="109"/>
      <c r="D6" s="139"/>
      <c r="E6" s="88"/>
      <c r="F6" s="142"/>
      <c r="G6" s="144"/>
      <c r="H6" s="147"/>
      <c r="I6" s="102">
        <f>SUM(K6:T6)</f>
        <v>1</v>
      </c>
      <c r="J6" s="61" t="s">
        <v>57</v>
      </c>
      <c r="K6" s="60">
        <v>1</v>
      </c>
      <c r="L6" s="60" t="s">
        <v>58</v>
      </c>
      <c r="M6" s="60" t="s">
        <v>58</v>
      </c>
      <c r="N6" s="60" t="s">
        <v>58</v>
      </c>
      <c r="O6" s="60" t="s">
        <v>58</v>
      </c>
      <c r="P6" s="60" t="s">
        <v>58</v>
      </c>
      <c r="Q6" s="60" t="s">
        <v>58</v>
      </c>
      <c r="R6" s="60" t="s">
        <v>58</v>
      </c>
      <c r="S6" s="60" t="s">
        <v>58</v>
      </c>
      <c r="T6" s="60" t="s">
        <v>58</v>
      </c>
    </row>
    <row r="7" spans="1:20" ht="66" customHeight="1" thickTop="1" thickBot="1" x14ac:dyDescent="0.3">
      <c r="A7" s="79" t="s">
        <v>176</v>
      </c>
      <c r="B7" s="82" t="s">
        <v>278</v>
      </c>
      <c r="C7" s="109" t="s">
        <v>281</v>
      </c>
      <c r="D7" s="92"/>
      <c r="E7" s="86" t="s">
        <v>152</v>
      </c>
      <c r="F7" s="140">
        <v>0</v>
      </c>
      <c r="G7" s="143">
        <v>0</v>
      </c>
      <c r="H7" s="145">
        <f t="shared" ref="H7" si="0">F7*G7</f>
        <v>0</v>
      </c>
      <c r="I7" s="100">
        <v>0</v>
      </c>
      <c r="J7" s="61" t="s">
        <v>20</v>
      </c>
      <c r="K7" s="60" t="s">
        <v>7</v>
      </c>
      <c r="L7" s="60" t="s">
        <v>56</v>
      </c>
      <c r="M7" s="60" t="s">
        <v>56</v>
      </c>
      <c r="N7" s="60" t="s">
        <v>56</v>
      </c>
      <c r="O7" s="60" t="s">
        <v>56</v>
      </c>
      <c r="P7" s="60" t="s">
        <v>56</v>
      </c>
      <c r="Q7" s="60" t="s">
        <v>56</v>
      </c>
      <c r="R7" s="60" t="s">
        <v>56</v>
      </c>
      <c r="S7" s="60" t="s">
        <v>56</v>
      </c>
      <c r="T7" s="60" t="s">
        <v>56</v>
      </c>
    </row>
    <row r="8" spans="1:20" ht="66" customHeight="1" thickTop="1" thickBot="1" x14ac:dyDescent="0.3">
      <c r="A8" s="80"/>
      <c r="B8" s="83"/>
      <c r="C8" s="109"/>
      <c r="D8" s="93"/>
      <c r="E8" s="87"/>
      <c r="F8" s="141"/>
      <c r="G8" s="144"/>
      <c r="H8" s="146"/>
      <c r="I8" s="101"/>
      <c r="J8" s="61" t="s">
        <v>51</v>
      </c>
      <c r="K8" s="60" t="str">
        <f>HLOOKUP('Contract Year 3 - Detail'!K7,'Labor Categories_W_PRICES'!$B$4:$AJ$18,2,FALSE)</f>
        <v>Junior Technician (example)</v>
      </c>
      <c r="L8" s="60" t="e">
        <f>HLOOKUP('Contract Year 3 - Detail'!L7,'Labor Categories_W_PRICES'!$B$4:$AJ$18,2,FALSE)</f>
        <v>#N/A</v>
      </c>
      <c r="M8" s="60" t="e">
        <f>HLOOKUP('Contract Year 3 - Detail'!M7,'Labor Categories_W_PRICES'!$B$4:$AJ$18,2,FALSE)</f>
        <v>#N/A</v>
      </c>
      <c r="N8" s="60" t="e">
        <f>HLOOKUP('Contract Year 3 - Detail'!N7,'Labor Categories_W_PRICES'!$B$4:$AJ$18,2,FALSE)</f>
        <v>#N/A</v>
      </c>
      <c r="O8" s="60" t="e">
        <f>HLOOKUP('Contract Year 3 - Detail'!O7,'Labor Categories_W_PRICES'!$B$4:$AJ$18,2,FALSE)</f>
        <v>#N/A</v>
      </c>
      <c r="P8" s="60" t="e">
        <f>HLOOKUP('Contract Year 3 - Detail'!P7,'Labor Categories_W_PRICES'!$B$4:$AJ$18,2,FALSE)</f>
        <v>#N/A</v>
      </c>
      <c r="Q8" s="60" t="e">
        <f>HLOOKUP('Contract Year 3 - Detail'!Q7,'Labor Categories_W_PRICES'!$B$4:$AJ$18,2,FALSE)</f>
        <v>#N/A</v>
      </c>
      <c r="R8" s="60" t="e">
        <f>HLOOKUP('Contract Year 3 - Detail'!R7,'Labor Categories_W_PRICES'!$B$4:$AJ$18,2,FALSE)</f>
        <v>#N/A</v>
      </c>
      <c r="S8" s="60" t="e">
        <f>HLOOKUP('Contract Year 3 - Detail'!S7,'Labor Categories_W_PRICES'!$B$4:$AJ$18,2,FALSE)</f>
        <v>#N/A</v>
      </c>
      <c r="T8" s="60" t="e">
        <f>HLOOKUP('Contract Year 3 - Detail'!T7,'Labor Categories_W_PRICES'!$B$4:$AJ$18,2,FALSE)</f>
        <v>#N/A</v>
      </c>
    </row>
    <row r="9" spans="1:20" ht="66" customHeight="1" thickTop="1" thickBot="1" x14ac:dyDescent="0.3">
      <c r="A9" s="81"/>
      <c r="B9" s="84"/>
      <c r="C9" s="109"/>
      <c r="D9" s="94"/>
      <c r="E9" s="88"/>
      <c r="F9" s="141"/>
      <c r="G9" s="148"/>
      <c r="H9" s="147"/>
      <c r="I9" s="102"/>
      <c r="J9" s="61" t="s">
        <v>57</v>
      </c>
      <c r="K9" s="73">
        <v>1</v>
      </c>
      <c r="L9" s="73" t="s">
        <v>58</v>
      </c>
      <c r="M9" s="73" t="s">
        <v>58</v>
      </c>
      <c r="N9" s="73" t="s">
        <v>58</v>
      </c>
      <c r="O9" s="73" t="s">
        <v>58</v>
      </c>
      <c r="P9" s="73" t="s">
        <v>58</v>
      </c>
      <c r="Q9" s="73" t="s">
        <v>58</v>
      </c>
      <c r="R9" s="73" t="s">
        <v>58</v>
      </c>
      <c r="S9" s="73" t="s">
        <v>58</v>
      </c>
      <c r="T9" s="73" t="s">
        <v>58</v>
      </c>
    </row>
    <row r="10" spans="1:20" ht="66" customHeight="1" thickTop="1" thickBot="1" x14ac:dyDescent="0.3">
      <c r="A10" s="79" t="s">
        <v>177</v>
      </c>
      <c r="B10" s="82" t="s">
        <v>153</v>
      </c>
      <c r="C10" s="109" t="s">
        <v>261</v>
      </c>
      <c r="D10" s="92" t="s">
        <v>170</v>
      </c>
      <c r="E10" s="119" t="s">
        <v>154</v>
      </c>
      <c r="F10" s="122" t="s">
        <v>203</v>
      </c>
      <c r="G10" s="125" t="s">
        <v>204</v>
      </c>
      <c r="H10" s="97">
        <v>0</v>
      </c>
      <c r="I10" s="103">
        <f>SUM(K12:T12)</f>
        <v>0</v>
      </c>
      <c r="J10" s="35" t="s">
        <v>20</v>
      </c>
      <c r="K10" s="62" t="s">
        <v>7</v>
      </c>
      <c r="L10" s="62" t="s">
        <v>56</v>
      </c>
      <c r="M10" s="62" t="s">
        <v>56</v>
      </c>
      <c r="N10" s="62" t="s">
        <v>56</v>
      </c>
      <c r="O10" s="62" t="s">
        <v>56</v>
      </c>
      <c r="P10" s="62" t="s">
        <v>56</v>
      </c>
      <c r="Q10" s="62" t="s">
        <v>56</v>
      </c>
      <c r="R10" s="62" t="s">
        <v>56</v>
      </c>
      <c r="S10" s="62" t="s">
        <v>56</v>
      </c>
      <c r="T10" s="62" t="s">
        <v>56</v>
      </c>
    </row>
    <row r="11" spans="1:20" ht="66" customHeight="1" thickTop="1" thickBot="1" x14ac:dyDescent="0.3">
      <c r="A11" s="80"/>
      <c r="B11" s="83"/>
      <c r="C11" s="109"/>
      <c r="D11" s="93"/>
      <c r="E11" s="120"/>
      <c r="F11" s="123"/>
      <c r="G11" s="126"/>
      <c r="H11" s="98"/>
      <c r="I11" s="104"/>
      <c r="J11" s="35" t="s">
        <v>51</v>
      </c>
      <c r="K11" s="38" t="str">
        <f>HLOOKUP('Contract Year 3 - Detail'!K10,'Labor Categories_W_PRICES'!$B$4:$AJ$18,2,FALSE)</f>
        <v>Junior Technician (example)</v>
      </c>
      <c r="L11" s="38" t="e">
        <f>HLOOKUP('Contract Year 3 - Detail'!L10,'Labor Categories_W_PRICES'!$B$4:$AJ$18,2,FALSE)</f>
        <v>#N/A</v>
      </c>
      <c r="M11" s="38" t="e">
        <f>HLOOKUP('Contract Year 3 - Detail'!M10,'Labor Categories_W_PRICES'!$B$4:$AJ$18,2,FALSE)</f>
        <v>#N/A</v>
      </c>
      <c r="N11" s="38" t="e">
        <f>HLOOKUP('Contract Year 3 - Detail'!N10,'Labor Categories_W_PRICES'!$B$4:$AJ$18,2,FALSE)</f>
        <v>#N/A</v>
      </c>
      <c r="O11" s="38" t="e">
        <f>HLOOKUP('Contract Year 3 - Detail'!O10,'Labor Categories_W_PRICES'!$B$4:$AJ$18,2,FALSE)</f>
        <v>#N/A</v>
      </c>
      <c r="P11" s="38" t="e">
        <f>HLOOKUP('Contract Year 3 - Detail'!P10,'Labor Categories_W_PRICES'!$B$4:$AJ$18,2,FALSE)</f>
        <v>#N/A</v>
      </c>
      <c r="Q11" s="38" t="e">
        <f>HLOOKUP('Contract Year 3 - Detail'!Q10,'Labor Categories_W_PRICES'!$B$4:$AJ$18,2,FALSE)</f>
        <v>#N/A</v>
      </c>
      <c r="R11" s="38" t="e">
        <f>HLOOKUP('Contract Year 3 - Detail'!R10,'Labor Categories_W_PRICES'!$B$4:$AJ$18,2,FALSE)</f>
        <v>#N/A</v>
      </c>
      <c r="S11" s="38" t="e">
        <f>HLOOKUP('Contract Year 3 - Detail'!S10,'Labor Categories_W_PRICES'!$B$4:$AJ$18,2,FALSE)</f>
        <v>#N/A</v>
      </c>
      <c r="T11" s="38" t="e">
        <f>HLOOKUP('Contract Year 3 - Detail'!T10,'Labor Categories_W_PRICES'!$B$4:$AJ$18,2,FALSE)</f>
        <v>#N/A</v>
      </c>
    </row>
    <row r="12" spans="1:20" ht="66" customHeight="1" thickTop="1" thickBot="1" x14ac:dyDescent="0.3">
      <c r="A12" s="81"/>
      <c r="B12" s="84"/>
      <c r="C12" s="109"/>
      <c r="D12" s="94"/>
      <c r="E12" s="121"/>
      <c r="F12" s="124"/>
      <c r="G12" s="127"/>
      <c r="H12" s="98"/>
      <c r="I12" s="105"/>
      <c r="J12" s="39" t="s">
        <v>57</v>
      </c>
      <c r="K12" s="62">
        <v>0</v>
      </c>
      <c r="L12" s="40" t="s">
        <v>172</v>
      </c>
      <c r="M12" s="40" t="s">
        <v>172</v>
      </c>
      <c r="N12" s="40" t="s">
        <v>172</v>
      </c>
      <c r="O12" s="40" t="s">
        <v>172</v>
      </c>
      <c r="P12" s="40" t="s">
        <v>172</v>
      </c>
      <c r="Q12" s="40" t="s">
        <v>172</v>
      </c>
      <c r="R12" s="40" t="s">
        <v>172</v>
      </c>
      <c r="S12" s="40" t="s">
        <v>172</v>
      </c>
      <c r="T12" s="40" t="s">
        <v>172</v>
      </c>
    </row>
    <row r="13" spans="1:20" ht="66" customHeight="1" thickTop="1" thickBot="1" x14ac:dyDescent="0.3">
      <c r="A13" s="79" t="s">
        <v>215</v>
      </c>
      <c r="B13" s="82" t="s">
        <v>259</v>
      </c>
      <c r="C13" s="109" t="s">
        <v>276</v>
      </c>
      <c r="D13" s="92" t="s">
        <v>170</v>
      </c>
      <c r="E13" s="86" t="s">
        <v>154</v>
      </c>
      <c r="F13" s="80">
        <v>1</v>
      </c>
      <c r="G13" s="106">
        <v>0</v>
      </c>
      <c r="H13" s="108">
        <f t="shared" ref="H13" si="1">F13*G13</f>
        <v>0</v>
      </c>
      <c r="I13" s="103">
        <f>SUM(K15:T15)</f>
        <v>0</v>
      </c>
      <c r="J13" s="35" t="s">
        <v>20</v>
      </c>
      <c r="K13" s="75" t="s">
        <v>7</v>
      </c>
      <c r="L13" s="75" t="s">
        <v>56</v>
      </c>
      <c r="M13" s="75" t="s">
        <v>56</v>
      </c>
      <c r="N13" s="75" t="s">
        <v>56</v>
      </c>
      <c r="O13" s="75" t="s">
        <v>56</v>
      </c>
      <c r="P13" s="75" t="s">
        <v>56</v>
      </c>
      <c r="Q13" s="75" t="s">
        <v>56</v>
      </c>
      <c r="R13" s="75" t="s">
        <v>56</v>
      </c>
      <c r="S13" s="75" t="s">
        <v>56</v>
      </c>
      <c r="T13" s="75" t="s">
        <v>56</v>
      </c>
    </row>
    <row r="14" spans="1:20" ht="66" customHeight="1" thickTop="1" thickBot="1" x14ac:dyDescent="0.3">
      <c r="A14" s="80"/>
      <c r="B14" s="83"/>
      <c r="C14" s="109"/>
      <c r="D14" s="93"/>
      <c r="E14" s="87"/>
      <c r="F14" s="80"/>
      <c r="G14" s="98"/>
      <c r="H14" s="80"/>
      <c r="I14" s="104"/>
      <c r="J14" s="35" t="s">
        <v>51</v>
      </c>
      <c r="K14" s="38" t="str">
        <f>HLOOKUP('Contract Year 3 - Detail'!K13,'Labor Categories_W_PRICES'!$B$4:$AJ$18,2,FALSE)</f>
        <v>Junior Technician (example)</v>
      </c>
      <c r="L14" s="38" t="e">
        <f>HLOOKUP('Contract Year 3 - Detail'!L13,'Labor Categories_W_PRICES'!$B$4:$AJ$18,2,FALSE)</f>
        <v>#N/A</v>
      </c>
      <c r="M14" s="38" t="e">
        <f>HLOOKUP('Contract Year 3 - Detail'!M13,'Labor Categories_W_PRICES'!$B$4:$AJ$18,2,FALSE)</f>
        <v>#N/A</v>
      </c>
      <c r="N14" s="38" t="e">
        <f>HLOOKUP('Contract Year 3 - Detail'!N13,'Labor Categories_W_PRICES'!$B$4:$AJ$18,2,FALSE)</f>
        <v>#N/A</v>
      </c>
      <c r="O14" s="38" t="e">
        <f>HLOOKUP('Contract Year 3 - Detail'!O13,'Labor Categories_W_PRICES'!$B$4:$AJ$18,2,FALSE)</f>
        <v>#N/A</v>
      </c>
      <c r="P14" s="38" t="e">
        <f>HLOOKUP('Contract Year 3 - Detail'!P13,'Labor Categories_W_PRICES'!$B$4:$AJ$18,2,FALSE)</f>
        <v>#N/A</v>
      </c>
      <c r="Q14" s="38" t="e">
        <f>HLOOKUP('Contract Year 3 - Detail'!Q13,'Labor Categories_W_PRICES'!$B$4:$AJ$18,2,FALSE)</f>
        <v>#N/A</v>
      </c>
      <c r="R14" s="38" t="e">
        <f>HLOOKUP('Contract Year 3 - Detail'!R13,'Labor Categories_W_PRICES'!$B$4:$AJ$18,2,FALSE)</f>
        <v>#N/A</v>
      </c>
      <c r="S14" s="38" t="e">
        <f>HLOOKUP('Contract Year 3 - Detail'!S13,'Labor Categories_W_PRICES'!$B$4:$AJ$18,2,FALSE)</f>
        <v>#N/A</v>
      </c>
      <c r="T14" s="38" t="e">
        <f>HLOOKUP('Contract Year 3 - Detail'!T13,'Labor Categories_W_PRICES'!$B$4:$AJ$18,2,FALSE)</f>
        <v>#N/A</v>
      </c>
    </row>
    <row r="15" spans="1:20" ht="66" customHeight="1" thickTop="1" thickBot="1" x14ac:dyDescent="0.3">
      <c r="A15" s="81"/>
      <c r="B15" s="84"/>
      <c r="C15" s="109"/>
      <c r="D15" s="94"/>
      <c r="E15" s="88"/>
      <c r="F15" s="81"/>
      <c r="G15" s="107"/>
      <c r="H15" s="81"/>
      <c r="I15" s="105"/>
      <c r="J15" s="39" t="s">
        <v>57</v>
      </c>
      <c r="K15" s="75">
        <v>0</v>
      </c>
      <c r="L15" s="40" t="s">
        <v>172</v>
      </c>
      <c r="M15" s="40" t="s">
        <v>172</v>
      </c>
      <c r="N15" s="40" t="s">
        <v>172</v>
      </c>
      <c r="O15" s="40" t="s">
        <v>172</v>
      </c>
      <c r="P15" s="40" t="s">
        <v>172</v>
      </c>
      <c r="Q15" s="40" t="s">
        <v>172</v>
      </c>
      <c r="R15" s="40" t="s">
        <v>172</v>
      </c>
      <c r="S15" s="40" t="s">
        <v>172</v>
      </c>
      <c r="T15" s="40" t="s">
        <v>172</v>
      </c>
    </row>
    <row r="16" spans="1:20" ht="66" customHeight="1" thickTop="1" thickBot="1" x14ac:dyDescent="0.3">
      <c r="A16" s="79" t="s">
        <v>87</v>
      </c>
      <c r="B16" s="82" t="s">
        <v>155</v>
      </c>
      <c r="C16" s="85" t="s">
        <v>242</v>
      </c>
      <c r="D16" s="89" t="s">
        <v>170</v>
      </c>
      <c r="E16" s="86" t="s">
        <v>154</v>
      </c>
      <c r="F16" s="79">
        <v>1</v>
      </c>
      <c r="G16" s="97">
        <v>0</v>
      </c>
      <c r="H16" s="99">
        <f t="shared" ref="H16" si="2">F16*G16</f>
        <v>0</v>
      </c>
      <c r="I16" s="103">
        <f t="shared" ref="I16" si="3">SUM(K18:T18)</f>
        <v>0</v>
      </c>
      <c r="J16" s="35" t="s">
        <v>20</v>
      </c>
      <c r="K16" s="62" t="s">
        <v>7</v>
      </c>
      <c r="L16" s="62" t="s">
        <v>56</v>
      </c>
      <c r="M16" s="62" t="s">
        <v>56</v>
      </c>
      <c r="N16" s="62" t="s">
        <v>56</v>
      </c>
      <c r="O16" s="62" t="s">
        <v>56</v>
      </c>
      <c r="P16" s="62" t="s">
        <v>56</v>
      </c>
      <c r="Q16" s="62" t="s">
        <v>56</v>
      </c>
      <c r="R16" s="62" t="s">
        <v>56</v>
      </c>
      <c r="S16" s="62" t="s">
        <v>56</v>
      </c>
      <c r="T16" s="62" t="s">
        <v>56</v>
      </c>
    </row>
    <row r="17" spans="1:20" ht="66" customHeight="1" thickTop="1" thickBot="1" x14ac:dyDescent="0.3">
      <c r="A17" s="80"/>
      <c r="B17" s="83"/>
      <c r="C17" s="85"/>
      <c r="D17" s="90"/>
      <c r="E17" s="87"/>
      <c r="F17" s="80"/>
      <c r="G17" s="98"/>
      <c r="H17" s="80"/>
      <c r="I17" s="104"/>
      <c r="J17" s="35" t="s">
        <v>51</v>
      </c>
      <c r="K17" s="38" t="str">
        <f>HLOOKUP('Contract Year 3 - Detail'!K16,'Labor Categories_W_PRICES'!$B$4:$AJ$18,2,FALSE)</f>
        <v>Junior Technician (example)</v>
      </c>
      <c r="L17" s="38" t="e">
        <f>HLOOKUP('Contract Year 3 - Detail'!L16,'Labor Categories_W_PRICES'!$B$4:$AJ$18,2,FALSE)</f>
        <v>#N/A</v>
      </c>
      <c r="M17" s="38" t="e">
        <f>HLOOKUP('Contract Year 3 - Detail'!M16,'Labor Categories_W_PRICES'!$B$4:$AJ$18,2,FALSE)</f>
        <v>#N/A</v>
      </c>
      <c r="N17" s="38" t="e">
        <f>HLOOKUP('Contract Year 3 - Detail'!N16,'Labor Categories_W_PRICES'!$B$4:$AJ$18,2,FALSE)</f>
        <v>#N/A</v>
      </c>
      <c r="O17" s="38" t="e">
        <f>HLOOKUP('Contract Year 3 - Detail'!O16,'Labor Categories_W_PRICES'!$B$4:$AJ$18,2,FALSE)</f>
        <v>#N/A</v>
      </c>
      <c r="P17" s="38" t="e">
        <f>HLOOKUP('Contract Year 3 - Detail'!P16,'Labor Categories_W_PRICES'!$B$4:$AJ$18,2,FALSE)</f>
        <v>#N/A</v>
      </c>
      <c r="Q17" s="38" t="e">
        <f>HLOOKUP('Contract Year 3 - Detail'!Q16,'Labor Categories_W_PRICES'!$B$4:$AJ$18,2,FALSE)</f>
        <v>#N/A</v>
      </c>
      <c r="R17" s="38" t="e">
        <f>HLOOKUP('Contract Year 3 - Detail'!R16,'Labor Categories_W_PRICES'!$B$4:$AJ$18,2,FALSE)</f>
        <v>#N/A</v>
      </c>
      <c r="S17" s="38" t="e">
        <f>HLOOKUP('Contract Year 3 - Detail'!S16,'Labor Categories_W_PRICES'!$B$4:$AJ$18,2,FALSE)</f>
        <v>#N/A</v>
      </c>
      <c r="T17" s="38" t="e">
        <f>HLOOKUP('Contract Year 3 - Detail'!T16,'Labor Categories_W_PRICES'!$B$4:$AJ$18,2,FALSE)</f>
        <v>#N/A</v>
      </c>
    </row>
    <row r="18" spans="1:20" ht="66" customHeight="1" thickTop="1" thickBot="1" x14ac:dyDescent="0.3">
      <c r="A18" s="81"/>
      <c r="B18" s="84"/>
      <c r="C18" s="85" t="s">
        <v>170</v>
      </c>
      <c r="D18" s="91"/>
      <c r="E18" s="88"/>
      <c r="F18" s="81"/>
      <c r="G18" s="107"/>
      <c r="H18" s="81"/>
      <c r="I18" s="105"/>
      <c r="J18" s="39" t="s">
        <v>57</v>
      </c>
      <c r="K18" s="62">
        <v>0</v>
      </c>
      <c r="L18" s="40" t="s">
        <v>172</v>
      </c>
      <c r="M18" s="40" t="s">
        <v>172</v>
      </c>
      <c r="N18" s="40" t="s">
        <v>172</v>
      </c>
      <c r="O18" s="40" t="s">
        <v>172</v>
      </c>
      <c r="P18" s="40" t="s">
        <v>172</v>
      </c>
      <c r="Q18" s="40" t="s">
        <v>172</v>
      </c>
      <c r="R18" s="40" t="s">
        <v>172</v>
      </c>
      <c r="S18" s="40" t="s">
        <v>172</v>
      </c>
      <c r="T18" s="40" t="s">
        <v>172</v>
      </c>
    </row>
    <row r="19" spans="1:20" ht="66" customHeight="1" thickTop="1" thickBot="1" x14ac:dyDescent="0.3">
      <c r="A19" s="79" t="s">
        <v>88</v>
      </c>
      <c r="B19" s="82" t="s">
        <v>156</v>
      </c>
      <c r="C19" s="85" t="s">
        <v>262</v>
      </c>
      <c r="D19" s="92" t="s">
        <v>170</v>
      </c>
      <c r="E19" s="86" t="s">
        <v>154</v>
      </c>
      <c r="F19" s="79">
        <v>1</v>
      </c>
      <c r="G19" s="97">
        <v>0</v>
      </c>
      <c r="H19" s="99">
        <f t="shared" ref="H19" si="4">F19*G19</f>
        <v>0</v>
      </c>
      <c r="I19" s="103">
        <f t="shared" ref="I19" si="5">SUM(K21:T21)</f>
        <v>0</v>
      </c>
      <c r="J19" s="35" t="s">
        <v>20</v>
      </c>
      <c r="K19" s="62" t="s">
        <v>7</v>
      </c>
      <c r="L19" s="62" t="s">
        <v>56</v>
      </c>
      <c r="M19" s="62" t="s">
        <v>56</v>
      </c>
      <c r="N19" s="62" t="s">
        <v>56</v>
      </c>
      <c r="O19" s="62" t="s">
        <v>56</v>
      </c>
      <c r="P19" s="62" t="s">
        <v>56</v>
      </c>
      <c r="Q19" s="62" t="s">
        <v>56</v>
      </c>
      <c r="R19" s="62" t="s">
        <v>56</v>
      </c>
      <c r="S19" s="62" t="s">
        <v>56</v>
      </c>
      <c r="T19" s="62" t="s">
        <v>56</v>
      </c>
    </row>
    <row r="20" spans="1:20" ht="66" customHeight="1" thickTop="1" thickBot="1" x14ac:dyDescent="0.3">
      <c r="A20" s="80"/>
      <c r="B20" s="83"/>
      <c r="C20" s="85"/>
      <c r="D20" s="93"/>
      <c r="E20" s="87"/>
      <c r="F20" s="80"/>
      <c r="G20" s="98"/>
      <c r="H20" s="80"/>
      <c r="I20" s="104"/>
      <c r="J20" s="35" t="s">
        <v>51</v>
      </c>
      <c r="K20" s="38" t="str">
        <f>HLOOKUP('Contract Year 3 - Detail'!K19,'Labor Categories_W_PRICES'!$B$4:$AJ$18,2,FALSE)</f>
        <v>Junior Technician (example)</v>
      </c>
      <c r="L20" s="38" t="e">
        <f>HLOOKUP('Contract Year 3 - Detail'!L19,'Labor Categories_W_PRICES'!$B$4:$AJ$18,2,FALSE)</f>
        <v>#N/A</v>
      </c>
      <c r="M20" s="38" t="e">
        <f>HLOOKUP('Contract Year 3 - Detail'!M19,'Labor Categories_W_PRICES'!$B$4:$AJ$18,2,FALSE)</f>
        <v>#N/A</v>
      </c>
      <c r="N20" s="38" t="e">
        <f>HLOOKUP('Contract Year 3 - Detail'!N19,'Labor Categories_W_PRICES'!$B$4:$AJ$18,2,FALSE)</f>
        <v>#N/A</v>
      </c>
      <c r="O20" s="38" t="e">
        <f>HLOOKUP('Contract Year 3 - Detail'!O19,'Labor Categories_W_PRICES'!$B$4:$AJ$18,2,FALSE)</f>
        <v>#N/A</v>
      </c>
      <c r="P20" s="38" t="e">
        <f>HLOOKUP('Contract Year 3 - Detail'!P19,'Labor Categories_W_PRICES'!$B$4:$AJ$18,2,FALSE)</f>
        <v>#N/A</v>
      </c>
      <c r="Q20" s="38" t="e">
        <f>HLOOKUP('Contract Year 3 - Detail'!Q19,'Labor Categories_W_PRICES'!$B$4:$AJ$18,2,FALSE)</f>
        <v>#N/A</v>
      </c>
      <c r="R20" s="38" t="e">
        <f>HLOOKUP('Contract Year 3 - Detail'!R19,'Labor Categories_W_PRICES'!$B$4:$AJ$18,2,FALSE)</f>
        <v>#N/A</v>
      </c>
      <c r="S20" s="38" t="e">
        <f>HLOOKUP('Contract Year 3 - Detail'!S19,'Labor Categories_W_PRICES'!$B$4:$AJ$18,2,FALSE)</f>
        <v>#N/A</v>
      </c>
      <c r="T20" s="38" t="e">
        <f>HLOOKUP('Contract Year 3 - Detail'!T19,'Labor Categories_W_PRICES'!$B$4:$AJ$18,2,FALSE)</f>
        <v>#N/A</v>
      </c>
    </row>
    <row r="21" spans="1:20" ht="66" customHeight="1" thickTop="1" thickBot="1" x14ac:dyDescent="0.3">
      <c r="A21" s="81"/>
      <c r="B21" s="84"/>
      <c r="C21" s="85"/>
      <c r="D21" s="94"/>
      <c r="E21" s="88"/>
      <c r="F21" s="81"/>
      <c r="G21" s="98"/>
      <c r="H21" s="81"/>
      <c r="I21" s="105"/>
      <c r="J21" s="39" t="s">
        <v>57</v>
      </c>
      <c r="K21" s="62">
        <v>0</v>
      </c>
      <c r="L21" s="40" t="s">
        <v>172</v>
      </c>
      <c r="M21" s="40" t="s">
        <v>172</v>
      </c>
      <c r="N21" s="40" t="s">
        <v>172</v>
      </c>
      <c r="O21" s="40" t="s">
        <v>172</v>
      </c>
      <c r="P21" s="40" t="s">
        <v>172</v>
      </c>
      <c r="Q21" s="40" t="s">
        <v>172</v>
      </c>
      <c r="R21" s="40" t="s">
        <v>172</v>
      </c>
      <c r="S21" s="40" t="s">
        <v>172</v>
      </c>
      <c r="T21" s="40" t="s">
        <v>172</v>
      </c>
    </row>
    <row r="22" spans="1:20" ht="66" customHeight="1" thickTop="1" thickBot="1" x14ac:dyDescent="0.3">
      <c r="A22" s="79" t="s">
        <v>89</v>
      </c>
      <c r="B22" s="82" t="s">
        <v>157</v>
      </c>
      <c r="C22" s="110" t="s">
        <v>208</v>
      </c>
      <c r="D22" s="92" t="s">
        <v>170</v>
      </c>
      <c r="E22" s="86" t="s">
        <v>154</v>
      </c>
      <c r="F22" s="79">
        <v>1</v>
      </c>
      <c r="G22" s="97">
        <v>0</v>
      </c>
      <c r="H22" s="99">
        <f t="shared" ref="H22" si="6">F22*G22</f>
        <v>0</v>
      </c>
      <c r="I22" s="103">
        <f t="shared" ref="I22" si="7">SUM(K24:T24)</f>
        <v>0</v>
      </c>
      <c r="J22" s="35" t="s">
        <v>20</v>
      </c>
      <c r="K22" s="62" t="s">
        <v>7</v>
      </c>
      <c r="L22" s="62" t="s">
        <v>7</v>
      </c>
      <c r="M22" s="62" t="s">
        <v>56</v>
      </c>
      <c r="N22" s="62" t="s">
        <v>56</v>
      </c>
      <c r="O22" s="62" t="s">
        <v>56</v>
      </c>
      <c r="P22" s="62" t="s">
        <v>56</v>
      </c>
      <c r="Q22" s="62" t="s">
        <v>56</v>
      </c>
      <c r="R22" s="62" t="s">
        <v>56</v>
      </c>
      <c r="S22" s="62" t="s">
        <v>56</v>
      </c>
      <c r="T22" s="62" t="s">
        <v>56</v>
      </c>
    </row>
    <row r="23" spans="1:20" ht="66" customHeight="1" thickTop="1" thickBot="1" x14ac:dyDescent="0.3">
      <c r="A23" s="80"/>
      <c r="B23" s="83"/>
      <c r="C23" s="111"/>
      <c r="D23" s="93"/>
      <c r="E23" s="87"/>
      <c r="F23" s="80"/>
      <c r="G23" s="98"/>
      <c r="H23" s="80"/>
      <c r="I23" s="104"/>
      <c r="J23" s="35" t="s">
        <v>51</v>
      </c>
      <c r="K23" s="38" t="str">
        <f>HLOOKUP('Contract Year 3 - Detail'!K22,'Labor Categories_W_PRICES'!$B$4:$AJ$18,2,FALSE)</f>
        <v>Junior Technician (example)</v>
      </c>
      <c r="L23" s="38" t="str">
        <f>HLOOKUP('Contract Year 3 - Detail'!L22,'Labor Categories_W_PRICES'!$B$4:$AJ$18,2,FALSE)</f>
        <v>Junior Technician (example)</v>
      </c>
      <c r="M23" s="38" t="e">
        <f>HLOOKUP('Contract Year 3 - Detail'!M22,'Labor Categories_W_PRICES'!$B$4:$AJ$18,2,FALSE)</f>
        <v>#N/A</v>
      </c>
      <c r="N23" s="38" t="e">
        <f>HLOOKUP('Contract Year 3 - Detail'!N22,'Labor Categories_W_PRICES'!$B$4:$AJ$18,2,FALSE)</f>
        <v>#N/A</v>
      </c>
      <c r="O23" s="38" t="e">
        <f>HLOOKUP('Contract Year 3 - Detail'!O22,'Labor Categories_W_PRICES'!$B$4:$AJ$18,2,FALSE)</f>
        <v>#N/A</v>
      </c>
      <c r="P23" s="38" t="e">
        <f>HLOOKUP('Contract Year 3 - Detail'!P22,'Labor Categories_W_PRICES'!$B$4:$AJ$18,2,FALSE)</f>
        <v>#N/A</v>
      </c>
      <c r="Q23" s="38" t="e">
        <f>HLOOKUP('Contract Year 3 - Detail'!Q22,'Labor Categories_W_PRICES'!$B$4:$AJ$18,2,FALSE)</f>
        <v>#N/A</v>
      </c>
      <c r="R23" s="38" t="e">
        <f>HLOOKUP('Contract Year 3 - Detail'!R22,'Labor Categories_W_PRICES'!$B$4:$AJ$18,2,FALSE)</f>
        <v>#N/A</v>
      </c>
      <c r="S23" s="38" t="e">
        <f>HLOOKUP('Contract Year 3 - Detail'!S22,'Labor Categories_W_PRICES'!$B$4:$AJ$18,2,FALSE)</f>
        <v>#N/A</v>
      </c>
      <c r="T23" s="38" t="e">
        <f>HLOOKUP('Contract Year 3 - Detail'!T22,'Labor Categories_W_PRICES'!$B$4:$AJ$18,2,FALSE)</f>
        <v>#N/A</v>
      </c>
    </row>
    <row r="24" spans="1:20" ht="66" customHeight="1" thickTop="1" thickBot="1" x14ac:dyDescent="0.3">
      <c r="A24" s="81"/>
      <c r="B24" s="84"/>
      <c r="C24" s="112"/>
      <c r="D24" s="94"/>
      <c r="E24" s="88"/>
      <c r="F24" s="81"/>
      <c r="G24" s="98"/>
      <c r="H24" s="81"/>
      <c r="I24" s="105"/>
      <c r="J24" s="39" t="s">
        <v>57</v>
      </c>
      <c r="K24" s="62">
        <v>0</v>
      </c>
      <c r="L24" s="40" t="s">
        <v>172</v>
      </c>
      <c r="M24" s="40" t="s">
        <v>172</v>
      </c>
      <c r="N24" s="40" t="s">
        <v>172</v>
      </c>
      <c r="O24" s="40" t="s">
        <v>172</v>
      </c>
      <c r="P24" s="40" t="s">
        <v>172</v>
      </c>
      <c r="Q24" s="40" t="s">
        <v>172</v>
      </c>
      <c r="R24" s="40" t="s">
        <v>172</v>
      </c>
      <c r="S24" s="40" t="s">
        <v>172</v>
      </c>
      <c r="T24" s="40" t="s">
        <v>172</v>
      </c>
    </row>
    <row r="25" spans="1:20" ht="66" customHeight="1" thickTop="1" thickBot="1" x14ac:dyDescent="0.3">
      <c r="A25" s="79" t="s">
        <v>90</v>
      </c>
      <c r="B25" s="82" t="s">
        <v>158</v>
      </c>
      <c r="C25" s="85" t="s">
        <v>209</v>
      </c>
      <c r="D25" s="92" t="s">
        <v>170</v>
      </c>
      <c r="E25" s="86" t="s">
        <v>154</v>
      </c>
      <c r="F25" s="79">
        <v>1</v>
      </c>
      <c r="G25" s="97">
        <v>0</v>
      </c>
      <c r="H25" s="99">
        <f t="shared" ref="H25" si="8">F25*G25</f>
        <v>0</v>
      </c>
      <c r="I25" s="103">
        <f t="shared" ref="I25" si="9">SUM(K27:T27)</f>
        <v>0</v>
      </c>
      <c r="J25" s="35" t="s">
        <v>20</v>
      </c>
      <c r="K25" s="62" t="s">
        <v>7</v>
      </c>
      <c r="L25" s="62" t="s">
        <v>56</v>
      </c>
      <c r="M25" s="62" t="s">
        <v>56</v>
      </c>
      <c r="N25" s="62" t="s">
        <v>56</v>
      </c>
      <c r="O25" s="62" t="s">
        <v>56</v>
      </c>
      <c r="P25" s="62" t="s">
        <v>56</v>
      </c>
      <c r="Q25" s="62" t="s">
        <v>56</v>
      </c>
      <c r="R25" s="62" t="s">
        <v>56</v>
      </c>
      <c r="S25" s="62" t="s">
        <v>56</v>
      </c>
      <c r="T25" s="62" t="s">
        <v>56</v>
      </c>
    </row>
    <row r="26" spans="1:20" ht="66" customHeight="1" thickTop="1" thickBot="1" x14ac:dyDescent="0.3">
      <c r="A26" s="80"/>
      <c r="B26" s="83"/>
      <c r="C26" s="85"/>
      <c r="D26" s="93"/>
      <c r="E26" s="87"/>
      <c r="F26" s="80"/>
      <c r="G26" s="98"/>
      <c r="H26" s="80"/>
      <c r="I26" s="104"/>
      <c r="J26" s="35" t="s">
        <v>51</v>
      </c>
      <c r="K26" s="38" t="str">
        <f>HLOOKUP('Contract Year 3 - Detail'!K25,'Labor Categories_W_PRICES'!$B$4:$AJ$18,2,FALSE)</f>
        <v>Junior Technician (example)</v>
      </c>
      <c r="L26" s="38" t="e">
        <f>HLOOKUP('Contract Year 3 - Detail'!L25,'Labor Categories_W_PRICES'!$B$4:$AJ$18,2,FALSE)</f>
        <v>#N/A</v>
      </c>
      <c r="M26" s="38" t="e">
        <f>HLOOKUP('Contract Year 3 - Detail'!M25,'Labor Categories_W_PRICES'!$B$4:$AJ$18,2,FALSE)</f>
        <v>#N/A</v>
      </c>
      <c r="N26" s="38" t="e">
        <f>HLOOKUP('Contract Year 3 - Detail'!N25,'Labor Categories_W_PRICES'!$B$4:$AJ$18,2,FALSE)</f>
        <v>#N/A</v>
      </c>
      <c r="O26" s="38" t="e">
        <f>HLOOKUP('Contract Year 3 - Detail'!O25,'Labor Categories_W_PRICES'!$B$4:$AJ$18,2,FALSE)</f>
        <v>#N/A</v>
      </c>
      <c r="P26" s="38" t="e">
        <f>HLOOKUP('Contract Year 3 - Detail'!P25,'Labor Categories_W_PRICES'!$B$4:$AJ$18,2,FALSE)</f>
        <v>#N/A</v>
      </c>
      <c r="Q26" s="38" t="e">
        <f>HLOOKUP('Contract Year 3 - Detail'!Q25,'Labor Categories_W_PRICES'!$B$4:$AJ$18,2,FALSE)</f>
        <v>#N/A</v>
      </c>
      <c r="R26" s="38" t="e">
        <f>HLOOKUP('Contract Year 3 - Detail'!R25,'Labor Categories_W_PRICES'!$B$4:$AJ$18,2,FALSE)</f>
        <v>#N/A</v>
      </c>
      <c r="S26" s="38" t="e">
        <f>HLOOKUP('Contract Year 3 - Detail'!S25,'Labor Categories_W_PRICES'!$B$4:$AJ$18,2,FALSE)</f>
        <v>#N/A</v>
      </c>
      <c r="T26" s="38" t="e">
        <f>HLOOKUP('Contract Year 3 - Detail'!T25,'Labor Categories_W_PRICES'!$B$4:$AJ$18,2,FALSE)</f>
        <v>#N/A</v>
      </c>
    </row>
    <row r="27" spans="1:20" ht="66" customHeight="1" thickTop="1" thickBot="1" x14ac:dyDescent="0.3">
      <c r="A27" s="81"/>
      <c r="B27" s="84"/>
      <c r="C27" s="85"/>
      <c r="D27" s="94"/>
      <c r="E27" s="88"/>
      <c r="F27" s="81"/>
      <c r="G27" s="98"/>
      <c r="H27" s="81"/>
      <c r="I27" s="105"/>
      <c r="J27" s="39" t="s">
        <v>57</v>
      </c>
      <c r="K27" s="62">
        <v>0</v>
      </c>
      <c r="L27" s="40" t="s">
        <v>172</v>
      </c>
      <c r="M27" s="40" t="s">
        <v>172</v>
      </c>
      <c r="N27" s="40" t="s">
        <v>172</v>
      </c>
      <c r="O27" s="40" t="s">
        <v>172</v>
      </c>
      <c r="P27" s="40" t="s">
        <v>172</v>
      </c>
      <c r="Q27" s="40" t="s">
        <v>172</v>
      </c>
      <c r="R27" s="40" t="s">
        <v>172</v>
      </c>
      <c r="S27" s="40" t="s">
        <v>172</v>
      </c>
      <c r="T27" s="40" t="s">
        <v>172</v>
      </c>
    </row>
    <row r="28" spans="1:20" ht="66" customHeight="1" thickTop="1" thickBot="1" x14ac:dyDescent="0.3">
      <c r="A28" s="79" t="s">
        <v>91</v>
      </c>
      <c r="B28" s="82" t="s">
        <v>6</v>
      </c>
      <c r="C28" s="85" t="s">
        <v>263</v>
      </c>
      <c r="D28" s="89" t="s">
        <v>170</v>
      </c>
      <c r="E28" s="86" t="s">
        <v>59</v>
      </c>
      <c r="F28" s="79">
        <v>1</v>
      </c>
      <c r="G28" s="97">
        <v>0</v>
      </c>
      <c r="H28" s="99">
        <f t="shared" ref="H28" si="10">F28*G28</f>
        <v>0</v>
      </c>
      <c r="I28" s="100">
        <v>0</v>
      </c>
      <c r="J28" s="61" t="s">
        <v>20</v>
      </c>
      <c r="K28" s="74" t="s">
        <v>7</v>
      </c>
      <c r="L28" s="74" t="s">
        <v>56</v>
      </c>
      <c r="M28" s="74" t="s">
        <v>56</v>
      </c>
      <c r="N28" s="74" t="s">
        <v>56</v>
      </c>
      <c r="O28" s="74" t="s">
        <v>56</v>
      </c>
      <c r="P28" s="74" t="s">
        <v>56</v>
      </c>
      <c r="Q28" s="74" t="s">
        <v>56</v>
      </c>
      <c r="R28" s="74" t="s">
        <v>56</v>
      </c>
      <c r="S28" s="74" t="s">
        <v>56</v>
      </c>
      <c r="T28" s="74" t="s">
        <v>56</v>
      </c>
    </row>
    <row r="29" spans="1:20" ht="66" customHeight="1" thickTop="1" thickBot="1" x14ac:dyDescent="0.3">
      <c r="A29" s="80"/>
      <c r="B29" s="83"/>
      <c r="C29" s="85"/>
      <c r="D29" s="90"/>
      <c r="E29" s="87"/>
      <c r="F29" s="80"/>
      <c r="G29" s="98"/>
      <c r="H29" s="80"/>
      <c r="I29" s="101"/>
      <c r="J29" s="61" t="s">
        <v>51</v>
      </c>
      <c r="K29" s="60" t="str">
        <f>HLOOKUP('Contract Year 3 - Detail'!K28,'Labor Categories_W_PRICES'!$B$4:$AJ$18,2,FALSE)</f>
        <v>Junior Technician (example)</v>
      </c>
      <c r="L29" s="60" t="e">
        <f>HLOOKUP('Contract Year 3 - Detail'!L28,'Labor Categories_W_PRICES'!$B$4:$AJ$18,2,FALSE)</f>
        <v>#N/A</v>
      </c>
      <c r="M29" s="60" t="e">
        <f>HLOOKUP('Contract Year 3 - Detail'!M28,'Labor Categories_W_PRICES'!$B$4:$AJ$18,2,FALSE)</f>
        <v>#N/A</v>
      </c>
      <c r="N29" s="60" t="e">
        <f>HLOOKUP('Contract Year 3 - Detail'!N28,'Labor Categories_W_PRICES'!$B$4:$AJ$18,2,FALSE)</f>
        <v>#N/A</v>
      </c>
      <c r="O29" s="60" t="e">
        <f>HLOOKUP('Contract Year 3 - Detail'!O28,'Labor Categories_W_PRICES'!$B$4:$AJ$18,2,FALSE)</f>
        <v>#N/A</v>
      </c>
      <c r="P29" s="60" t="e">
        <f>HLOOKUP('Contract Year 3 - Detail'!P28,'Labor Categories_W_PRICES'!$B$4:$AJ$18,2,FALSE)</f>
        <v>#N/A</v>
      </c>
      <c r="Q29" s="60" t="e">
        <f>HLOOKUP('Contract Year 3 - Detail'!Q28,'Labor Categories_W_PRICES'!$B$4:$AJ$18,2,FALSE)</f>
        <v>#N/A</v>
      </c>
      <c r="R29" s="60" t="e">
        <f>HLOOKUP('Contract Year 3 - Detail'!R28,'Labor Categories_W_PRICES'!$B$4:$AJ$18,2,FALSE)</f>
        <v>#N/A</v>
      </c>
      <c r="S29" s="60" t="e">
        <f>HLOOKUP('Contract Year 3 - Detail'!S28,'Labor Categories_W_PRICES'!$B$4:$AJ$18,2,FALSE)</f>
        <v>#N/A</v>
      </c>
      <c r="T29" s="60" t="e">
        <f>HLOOKUP('Contract Year 3 - Detail'!T28,'Labor Categories_W_PRICES'!$B$4:$AJ$18,2,FALSE)</f>
        <v>#N/A</v>
      </c>
    </row>
    <row r="30" spans="1:20" ht="87.75" customHeight="1" thickTop="1" thickBot="1" x14ac:dyDescent="0.3">
      <c r="A30" s="81"/>
      <c r="B30" s="84"/>
      <c r="C30" s="85"/>
      <c r="D30" s="91"/>
      <c r="E30" s="88"/>
      <c r="F30" s="81"/>
      <c r="G30" s="98"/>
      <c r="H30" s="81"/>
      <c r="I30" s="102">
        <f>SUM(K30:T30)</f>
        <v>1</v>
      </c>
      <c r="J30" s="61" t="s">
        <v>57</v>
      </c>
      <c r="K30" s="60">
        <v>1</v>
      </c>
      <c r="L30" s="60" t="s">
        <v>172</v>
      </c>
      <c r="M30" s="60" t="s">
        <v>172</v>
      </c>
      <c r="N30" s="60" t="s">
        <v>172</v>
      </c>
      <c r="O30" s="60" t="s">
        <v>172</v>
      </c>
      <c r="P30" s="60" t="s">
        <v>172</v>
      </c>
      <c r="Q30" s="60" t="s">
        <v>172</v>
      </c>
      <c r="R30" s="60" t="s">
        <v>172</v>
      </c>
      <c r="S30" s="60" t="s">
        <v>172</v>
      </c>
      <c r="T30" s="60" t="s">
        <v>172</v>
      </c>
    </row>
    <row r="31" spans="1:20" ht="66" customHeight="1" thickTop="1" thickBot="1" x14ac:dyDescent="0.3">
      <c r="A31" s="79" t="s">
        <v>216</v>
      </c>
      <c r="B31" s="82" t="s">
        <v>159</v>
      </c>
      <c r="C31" s="85" t="s">
        <v>264</v>
      </c>
      <c r="D31" s="92" t="s">
        <v>170</v>
      </c>
      <c r="E31" s="86" t="s">
        <v>154</v>
      </c>
      <c r="F31" s="79">
        <v>1</v>
      </c>
      <c r="G31" s="97">
        <v>0</v>
      </c>
      <c r="H31" s="99">
        <f t="shared" ref="H31" si="11">F31*G31</f>
        <v>0</v>
      </c>
      <c r="I31" s="100">
        <v>0</v>
      </c>
      <c r="J31" s="61" t="s">
        <v>20</v>
      </c>
      <c r="K31" s="60" t="s">
        <v>7</v>
      </c>
      <c r="L31" s="60" t="s">
        <v>56</v>
      </c>
      <c r="M31" s="60" t="s">
        <v>56</v>
      </c>
      <c r="N31" s="60" t="s">
        <v>56</v>
      </c>
      <c r="O31" s="60" t="s">
        <v>56</v>
      </c>
      <c r="P31" s="60" t="s">
        <v>56</v>
      </c>
      <c r="Q31" s="60" t="s">
        <v>56</v>
      </c>
      <c r="R31" s="60" t="s">
        <v>56</v>
      </c>
      <c r="S31" s="60" t="s">
        <v>56</v>
      </c>
      <c r="T31" s="60" t="s">
        <v>56</v>
      </c>
    </row>
    <row r="32" spans="1:20" ht="66" customHeight="1" thickTop="1" thickBot="1" x14ac:dyDescent="0.3">
      <c r="A32" s="80"/>
      <c r="B32" s="83"/>
      <c r="C32" s="85"/>
      <c r="D32" s="93"/>
      <c r="E32" s="87"/>
      <c r="F32" s="80"/>
      <c r="G32" s="98"/>
      <c r="H32" s="80"/>
      <c r="I32" s="101"/>
      <c r="J32" s="61" t="s">
        <v>51</v>
      </c>
      <c r="K32" s="60" t="str">
        <f>HLOOKUP('Contract Year 3 - Detail'!K31,'Labor Categories_W_PRICES'!$B$4:$AJ$18,2,FALSE)</f>
        <v>Junior Technician (example)</v>
      </c>
      <c r="L32" s="60" t="e">
        <f>HLOOKUP('Contract Year 3 - Detail'!L31,'Labor Categories_W_PRICES'!$B$4:$AJ$18,2,FALSE)</f>
        <v>#N/A</v>
      </c>
      <c r="M32" s="60" t="e">
        <f>HLOOKUP('Contract Year 3 - Detail'!M31,'Labor Categories_W_PRICES'!$B$4:$AJ$18,2,FALSE)</f>
        <v>#N/A</v>
      </c>
      <c r="N32" s="60" t="e">
        <f>HLOOKUP('Contract Year 3 - Detail'!N31,'Labor Categories_W_PRICES'!$B$4:$AJ$18,2,FALSE)</f>
        <v>#N/A</v>
      </c>
      <c r="O32" s="60" t="e">
        <f>HLOOKUP('Contract Year 3 - Detail'!O31,'Labor Categories_W_PRICES'!$B$4:$AJ$18,2,FALSE)</f>
        <v>#N/A</v>
      </c>
      <c r="P32" s="60" t="e">
        <f>HLOOKUP('Contract Year 3 - Detail'!P31,'Labor Categories_W_PRICES'!$B$4:$AJ$18,2,FALSE)</f>
        <v>#N/A</v>
      </c>
      <c r="Q32" s="60" t="e">
        <f>HLOOKUP('Contract Year 3 - Detail'!Q31,'Labor Categories_W_PRICES'!$B$4:$AJ$18,2,FALSE)</f>
        <v>#N/A</v>
      </c>
      <c r="R32" s="60" t="e">
        <f>HLOOKUP('Contract Year 3 - Detail'!R31,'Labor Categories_W_PRICES'!$B$4:$AJ$18,2,FALSE)</f>
        <v>#N/A</v>
      </c>
      <c r="S32" s="60" t="e">
        <f>HLOOKUP('Contract Year 3 - Detail'!S31,'Labor Categories_W_PRICES'!$B$4:$AJ$18,2,FALSE)</f>
        <v>#N/A</v>
      </c>
      <c r="T32" s="60" t="e">
        <f>HLOOKUP('Contract Year 3 - Detail'!T31,'Labor Categories_W_PRICES'!$B$4:$AJ$18,2,FALSE)</f>
        <v>#N/A</v>
      </c>
    </row>
    <row r="33" spans="1:20" ht="93.75" customHeight="1" thickTop="1" thickBot="1" x14ac:dyDescent="0.3">
      <c r="A33" s="81"/>
      <c r="B33" s="84"/>
      <c r="C33" s="85"/>
      <c r="D33" s="94"/>
      <c r="E33" s="88"/>
      <c r="F33" s="81"/>
      <c r="G33" s="107"/>
      <c r="H33" s="81"/>
      <c r="I33" s="102"/>
      <c r="J33" s="61" t="s">
        <v>57</v>
      </c>
      <c r="K33" s="60">
        <v>1</v>
      </c>
      <c r="L33" s="60" t="s">
        <v>172</v>
      </c>
      <c r="M33" s="60" t="s">
        <v>172</v>
      </c>
      <c r="N33" s="60" t="s">
        <v>172</v>
      </c>
      <c r="O33" s="60" t="s">
        <v>172</v>
      </c>
      <c r="P33" s="60" t="s">
        <v>172</v>
      </c>
      <c r="Q33" s="60" t="s">
        <v>172</v>
      </c>
      <c r="R33" s="60" t="s">
        <v>172</v>
      </c>
      <c r="S33" s="60" t="s">
        <v>172</v>
      </c>
      <c r="T33" s="60" t="s">
        <v>172</v>
      </c>
    </row>
    <row r="34" spans="1:20" ht="66" customHeight="1" thickTop="1" thickBot="1" x14ac:dyDescent="0.3">
      <c r="A34" s="79" t="s">
        <v>92</v>
      </c>
      <c r="B34" s="82" t="s">
        <v>166</v>
      </c>
      <c r="C34" s="85" t="s">
        <v>243</v>
      </c>
      <c r="D34" s="137" t="s">
        <v>260</v>
      </c>
      <c r="E34" s="86" t="s">
        <v>154</v>
      </c>
      <c r="F34" s="140">
        <v>0</v>
      </c>
      <c r="G34" s="149">
        <v>0</v>
      </c>
      <c r="H34" s="145">
        <f t="shared" ref="H34" si="12">F34*G34</f>
        <v>0</v>
      </c>
      <c r="I34" s="100">
        <v>0</v>
      </c>
      <c r="J34" s="61" t="s">
        <v>20</v>
      </c>
      <c r="K34" s="60" t="s">
        <v>7</v>
      </c>
      <c r="L34" s="60" t="s">
        <v>56</v>
      </c>
      <c r="M34" s="60" t="s">
        <v>56</v>
      </c>
      <c r="N34" s="60" t="s">
        <v>56</v>
      </c>
      <c r="O34" s="60" t="s">
        <v>56</v>
      </c>
      <c r="P34" s="60" t="s">
        <v>56</v>
      </c>
      <c r="Q34" s="60" t="s">
        <v>56</v>
      </c>
      <c r="R34" s="60" t="s">
        <v>56</v>
      </c>
      <c r="S34" s="60" t="s">
        <v>56</v>
      </c>
      <c r="T34" s="60" t="s">
        <v>56</v>
      </c>
    </row>
    <row r="35" spans="1:20" ht="66" customHeight="1" thickTop="1" thickBot="1" x14ac:dyDescent="0.3">
      <c r="A35" s="80"/>
      <c r="B35" s="83"/>
      <c r="C35" s="85"/>
      <c r="D35" s="138"/>
      <c r="E35" s="87"/>
      <c r="F35" s="141"/>
      <c r="G35" s="150"/>
      <c r="H35" s="146"/>
      <c r="I35" s="101"/>
      <c r="J35" s="61" t="s">
        <v>51</v>
      </c>
      <c r="K35" s="60" t="str">
        <f>HLOOKUP('Contract Year 3 - Detail'!K34,'Labor Categories_W_PRICES'!$B$4:$AJ$18,2,FALSE)</f>
        <v>Junior Technician (example)</v>
      </c>
      <c r="L35" s="60" t="e">
        <f>HLOOKUP('Contract Year 3 - Detail'!L34,'Labor Categories_W_PRICES'!$B$4:$AJ$18,2,FALSE)</f>
        <v>#N/A</v>
      </c>
      <c r="M35" s="60" t="e">
        <f>HLOOKUP('Contract Year 3 - Detail'!M34,'Labor Categories_W_PRICES'!$B$4:$AJ$18,2,FALSE)</f>
        <v>#N/A</v>
      </c>
      <c r="N35" s="60" t="e">
        <f>HLOOKUP('Contract Year 3 - Detail'!N34,'Labor Categories_W_PRICES'!$B$4:$AJ$18,2,FALSE)</f>
        <v>#N/A</v>
      </c>
      <c r="O35" s="60" t="e">
        <f>HLOOKUP('Contract Year 3 - Detail'!O34,'Labor Categories_W_PRICES'!$B$4:$AJ$18,2,FALSE)</f>
        <v>#N/A</v>
      </c>
      <c r="P35" s="60" t="e">
        <f>HLOOKUP('Contract Year 3 - Detail'!P34,'Labor Categories_W_PRICES'!$B$4:$AJ$18,2,FALSE)</f>
        <v>#N/A</v>
      </c>
      <c r="Q35" s="60" t="e">
        <f>HLOOKUP('Contract Year 3 - Detail'!Q34,'Labor Categories_W_PRICES'!$B$4:$AJ$18,2,FALSE)</f>
        <v>#N/A</v>
      </c>
      <c r="R35" s="60" t="e">
        <f>HLOOKUP('Contract Year 3 - Detail'!R34,'Labor Categories_W_PRICES'!$B$4:$AJ$18,2,FALSE)</f>
        <v>#N/A</v>
      </c>
      <c r="S35" s="60" t="e">
        <f>HLOOKUP('Contract Year 3 - Detail'!S34,'Labor Categories_W_PRICES'!$B$4:$AJ$18,2,FALSE)</f>
        <v>#N/A</v>
      </c>
      <c r="T35" s="60" t="e">
        <f>HLOOKUP('Contract Year 3 - Detail'!T34,'Labor Categories_W_PRICES'!$B$4:$AJ$18,2,FALSE)</f>
        <v>#N/A</v>
      </c>
    </row>
    <row r="36" spans="1:20" ht="66" customHeight="1" thickTop="1" thickBot="1" x14ac:dyDescent="0.3">
      <c r="A36" s="81"/>
      <c r="B36" s="84"/>
      <c r="C36" s="85"/>
      <c r="D36" s="139"/>
      <c r="E36" s="88"/>
      <c r="F36" s="141"/>
      <c r="G36" s="150"/>
      <c r="H36" s="147"/>
      <c r="I36" s="102">
        <f>SUM(K36:T36)</f>
        <v>1</v>
      </c>
      <c r="J36" s="61" t="s">
        <v>57</v>
      </c>
      <c r="K36" s="73">
        <v>1</v>
      </c>
      <c r="L36" s="73" t="s">
        <v>172</v>
      </c>
      <c r="M36" s="73" t="s">
        <v>172</v>
      </c>
      <c r="N36" s="73" t="s">
        <v>172</v>
      </c>
      <c r="O36" s="73" t="s">
        <v>172</v>
      </c>
      <c r="P36" s="73" t="s">
        <v>172</v>
      </c>
      <c r="Q36" s="73" t="s">
        <v>172</v>
      </c>
      <c r="R36" s="73" t="s">
        <v>172</v>
      </c>
      <c r="S36" s="73" t="s">
        <v>172</v>
      </c>
      <c r="T36" s="73" t="s">
        <v>172</v>
      </c>
    </row>
    <row r="37" spans="1:20" ht="66" customHeight="1" thickTop="1" thickBot="1" x14ac:dyDescent="0.3">
      <c r="A37" s="79" t="s">
        <v>178</v>
      </c>
      <c r="B37" s="82" t="s">
        <v>160</v>
      </c>
      <c r="C37" s="110" t="s">
        <v>279</v>
      </c>
      <c r="D37" s="92" t="s">
        <v>170</v>
      </c>
      <c r="E37" s="119" t="s">
        <v>154</v>
      </c>
      <c r="F37" s="128" t="s">
        <v>203</v>
      </c>
      <c r="G37" s="131" t="s">
        <v>204</v>
      </c>
      <c r="H37" s="97">
        <v>0</v>
      </c>
      <c r="I37" s="103">
        <f t="shared" ref="I37" si="13">SUM(K39:T39)</f>
        <v>0</v>
      </c>
      <c r="J37" s="35" t="s">
        <v>20</v>
      </c>
      <c r="K37" s="62" t="s">
        <v>7</v>
      </c>
      <c r="L37" s="62" t="s">
        <v>56</v>
      </c>
      <c r="M37" s="62" t="s">
        <v>56</v>
      </c>
      <c r="N37" s="62" t="s">
        <v>56</v>
      </c>
      <c r="O37" s="62" t="s">
        <v>56</v>
      </c>
      <c r="P37" s="62" t="s">
        <v>56</v>
      </c>
      <c r="Q37" s="62" t="s">
        <v>56</v>
      </c>
      <c r="R37" s="62" t="s">
        <v>56</v>
      </c>
      <c r="S37" s="62" t="s">
        <v>56</v>
      </c>
      <c r="T37" s="62" t="s">
        <v>56</v>
      </c>
    </row>
    <row r="38" spans="1:20" ht="66" customHeight="1" thickTop="1" thickBot="1" x14ac:dyDescent="0.3">
      <c r="A38" s="80"/>
      <c r="B38" s="83"/>
      <c r="C38" s="111"/>
      <c r="D38" s="93"/>
      <c r="E38" s="120"/>
      <c r="F38" s="129"/>
      <c r="G38" s="132"/>
      <c r="H38" s="98"/>
      <c r="I38" s="104"/>
      <c r="J38" s="35" t="s">
        <v>51</v>
      </c>
      <c r="K38" s="38" t="str">
        <f>HLOOKUP('Contract Year 3 - Detail'!K37,'Labor Categories_W_PRICES'!$B$4:$AJ$18,2,FALSE)</f>
        <v>Junior Technician (example)</v>
      </c>
      <c r="L38" s="38" t="e">
        <f>HLOOKUP('Contract Year 3 - Detail'!L37,'Labor Categories_W_PRICES'!$B$4:$AJ$18,2,FALSE)</f>
        <v>#N/A</v>
      </c>
      <c r="M38" s="38" t="e">
        <f>HLOOKUP('Contract Year 3 - Detail'!M37,'Labor Categories_W_PRICES'!$B$4:$AJ$18,2,FALSE)</f>
        <v>#N/A</v>
      </c>
      <c r="N38" s="38" t="e">
        <f>HLOOKUP('Contract Year 3 - Detail'!N37,'Labor Categories_W_PRICES'!$B$4:$AJ$18,2,FALSE)</f>
        <v>#N/A</v>
      </c>
      <c r="O38" s="38" t="e">
        <f>HLOOKUP('Contract Year 3 - Detail'!O37,'Labor Categories_W_PRICES'!$B$4:$AJ$18,2,FALSE)</f>
        <v>#N/A</v>
      </c>
      <c r="P38" s="38" t="e">
        <f>HLOOKUP('Contract Year 3 - Detail'!P37,'Labor Categories_W_PRICES'!$B$4:$AJ$18,2,FALSE)</f>
        <v>#N/A</v>
      </c>
      <c r="Q38" s="38" t="e">
        <f>HLOOKUP('Contract Year 3 - Detail'!Q37,'Labor Categories_W_PRICES'!$B$4:$AJ$18,2,FALSE)</f>
        <v>#N/A</v>
      </c>
      <c r="R38" s="38" t="e">
        <f>HLOOKUP('Contract Year 3 - Detail'!R37,'Labor Categories_W_PRICES'!$B$4:$AJ$18,2,FALSE)</f>
        <v>#N/A</v>
      </c>
      <c r="S38" s="38" t="e">
        <f>HLOOKUP('Contract Year 3 - Detail'!S37,'Labor Categories_W_PRICES'!$B$4:$AJ$18,2,FALSE)</f>
        <v>#N/A</v>
      </c>
      <c r="T38" s="38" t="e">
        <f>HLOOKUP('Contract Year 3 - Detail'!T37,'Labor Categories_W_PRICES'!$B$4:$AJ$18,2,FALSE)</f>
        <v>#N/A</v>
      </c>
    </row>
    <row r="39" spans="1:20" ht="81" customHeight="1" thickTop="1" thickBot="1" x14ac:dyDescent="0.3">
      <c r="A39" s="81"/>
      <c r="B39" s="84"/>
      <c r="C39" s="112"/>
      <c r="D39" s="94"/>
      <c r="E39" s="121"/>
      <c r="F39" s="130"/>
      <c r="G39" s="133"/>
      <c r="H39" s="98"/>
      <c r="I39" s="105"/>
      <c r="J39" s="39" t="s">
        <v>57</v>
      </c>
      <c r="K39" s="62">
        <v>0</v>
      </c>
      <c r="L39" s="40" t="s">
        <v>172</v>
      </c>
      <c r="M39" s="40" t="s">
        <v>172</v>
      </c>
      <c r="N39" s="40" t="s">
        <v>172</v>
      </c>
      <c r="O39" s="40" t="s">
        <v>172</v>
      </c>
      <c r="P39" s="40" t="s">
        <v>172</v>
      </c>
      <c r="Q39" s="40" t="s">
        <v>172</v>
      </c>
      <c r="R39" s="40" t="s">
        <v>172</v>
      </c>
      <c r="S39" s="40" t="s">
        <v>172</v>
      </c>
      <c r="T39" s="40" t="s">
        <v>172</v>
      </c>
    </row>
    <row r="40" spans="1:20" ht="66" customHeight="1" thickTop="1" thickBot="1" x14ac:dyDescent="0.3">
      <c r="A40" s="79" t="s">
        <v>217</v>
      </c>
      <c r="B40" s="82" t="s">
        <v>161</v>
      </c>
      <c r="C40" s="85" t="s">
        <v>277</v>
      </c>
      <c r="D40" s="89" t="s">
        <v>170</v>
      </c>
      <c r="E40" s="86" t="s">
        <v>154</v>
      </c>
      <c r="F40" s="80">
        <v>1</v>
      </c>
      <c r="G40" s="97">
        <v>0</v>
      </c>
      <c r="H40" s="108">
        <f t="shared" ref="H40" si="14">F40*G40</f>
        <v>0</v>
      </c>
      <c r="I40" s="134">
        <f t="shared" ref="I40" si="15">SUM(K42:T42)</f>
        <v>0</v>
      </c>
      <c r="J40" s="35" t="s">
        <v>20</v>
      </c>
      <c r="K40" s="76" t="s">
        <v>7</v>
      </c>
      <c r="L40" s="76" t="s">
        <v>56</v>
      </c>
      <c r="M40" s="76" t="s">
        <v>56</v>
      </c>
      <c r="N40" s="76" t="s">
        <v>56</v>
      </c>
      <c r="O40" s="76" t="s">
        <v>56</v>
      </c>
      <c r="P40" s="76" t="s">
        <v>56</v>
      </c>
      <c r="Q40" s="76" t="s">
        <v>56</v>
      </c>
      <c r="R40" s="76" t="s">
        <v>56</v>
      </c>
      <c r="S40" s="76" t="s">
        <v>56</v>
      </c>
      <c r="T40" s="76" t="s">
        <v>56</v>
      </c>
    </row>
    <row r="41" spans="1:20" ht="66" customHeight="1" thickTop="1" thickBot="1" x14ac:dyDescent="0.3">
      <c r="A41" s="80"/>
      <c r="B41" s="83"/>
      <c r="C41" s="85"/>
      <c r="D41" s="90"/>
      <c r="E41" s="87"/>
      <c r="F41" s="80"/>
      <c r="G41" s="98"/>
      <c r="H41" s="80"/>
      <c r="I41" s="135"/>
      <c r="J41" s="35" t="s">
        <v>51</v>
      </c>
      <c r="K41" s="38" t="str">
        <f>HLOOKUP('Contract Year 3 - Detail'!K40,'Labor Categories_W_PRICES'!$B$4:$AJ$18,2,FALSE)</f>
        <v>Junior Technician (example)</v>
      </c>
      <c r="L41" s="38" t="e">
        <f>HLOOKUP('Contract Year 3 - Detail'!L40,'Labor Categories_W_PRICES'!$B$4:$AJ$18,2,FALSE)</f>
        <v>#N/A</v>
      </c>
      <c r="M41" s="38" t="e">
        <f>HLOOKUP('Contract Year 3 - Detail'!M40,'Labor Categories_W_PRICES'!$B$4:$AJ$18,2,FALSE)</f>
        <v>#N/A</v>
      </c>
      <c r="N41" s="38" t="e">
        <f>HLOOKUP('Contract Year 3 - Detail'!N40,'Labor Categories_W_PRICES'!$B$4:$AJ$18,2,FALSE)</f>
        <v>#N/A</v>
      </c>
      <c r="O41" s="38" t="e">
        <f>HLOOKUP('Contract Year 3 - Detail'!O40,'Labor Categories_W_PRICES'!$B$4:$AJ$18,2,FALSE)</f>
        <v>#N/A</v>
      </c>
      <c r="P41" s="38" t="e">
        <f>HLOOKUP('Contract Year 3 - Detail'!P40,'Labor Categories_W_PRICES'!$B$4:$AJ$18,2,FALSE)</f>
        <v>#N/A</v>
      </c>
      <c r="Q41" s="38" t="e">
        <f>HLOOKUP('Contract Year 3 - Detail'!Q40,'Labor Categories_W_PRICES'!$B$4:$AJ$18,2,FALSE)</f>
        <v>#N/A</v>
      </c>
      <c r="R41" s="38" t="e">
        <f>HLOOKUP('Contract Year 3 - Detail'!R40,'Labor Categories_W_PRICES'!$B$4:$AJ$18,2,FALSE)</f>
        <v>#N/A</v>
      </c>
      <c r="S41" s="38" t="e">
        <f>HLOOKUP('Contract Year 3 - Detail'!S40,'Labor Categories_W_PRICES'!$B$4:$AJ$18,2,FALSE)</f>
        <v>#N/A</v>
      </c>
      <c r="T41" s="38" t="e">
        <f>HLOOKUP('Contract Year 3 - Detail'!T40,'Labor Categories_W_PRICES'!$B$4:$AJ$18,2,FALSE)</f>
        <v>#N/A</v>
      </c>
    </row>
    <row r="42" spans="1:20" ht="66" customHeight="1" thickTop="1" thickBot="1" x14ac:dyDescent="0.3">
      <c r="A42" s="81"/>
      <c r="B42" s="84"/>
      <c r="C42" s="85" t="s">
        <v>170</v>
      </c>
      <c r="D42" s="91" t="s">
        <v>170</v>
      </c>
      <c r="E42" s="88"/>
      <c r="F42" s="81"/>
      <c r="G42" s="107"/>
      <c r="H42" s="81"/>
      <c r="I42" s="136"/>
      <c r="J42" s="39" t="s">
        <v>57</v>
      </c>
      <c r="K42" s="76">
        <v>0</v>
      </c>
      <c r="L42" s="40" t="s">
        <v>172</v>
      </c>
      <c r="M42" s="40" t="s">
        <v>172</v>
      </c>
      <c r="N42" s="40" t="s">
        <v>172</v>
      </c>
      <c r="O42" s="40" t="s">
        <v>172</v>
      </c>
      <c r="P42" s="40" t="s">
        <v>172</v>
      </c>
      <c r="Q42" s="40" t="s">
        <v>172</v>
      </c>
      <c r="R42" s="40" t="s">
        <v>172</v>
      </c>
      <c r="S42" s="40" t="s">
        <v>172</v>
      </c>
      <c r="T42" s="40" t="s">
        <v>172</v>
      </c>
    </row>
    <row r="43" spans="1:20" ht="18.75" thickBot="1" x14ac:dyDescent="0.3">
      <c r="A43" s="41"/>
      <c r="B43" s="42"/>
      <c r="C43" s="43"/>
      <c r="D43" s="43"/>
      <c r="E43" s="42"/>
      <c r="F43" s="42"/>
      <c r="G43" s="42"/>
      <c r="H43" s="42"/>
      <c r="I43" s="44"/>
      <c r="J43" s="45"/>
      <c r="K43" s="46"/>
      <c r="L43" s="47"/>
      <c r="M43" s="47"/>
      <c r="N43" s="47"/>
      <c r="O43" s="47"/>
      <c r="P43" s="47"/>
      <c r="Q43" s="47"/>
      <c r="R43" s="47"/>
      <c r="S43" s="47"/>
      <c r="T43" s="47"/>
    </row>
    <row r="44" spans="1:20" ht="33" customHeight="1" thickBot="1" x14ac:dyDescent="0.3">
      <c r="A44" s="48" t="s">
        <v>247</v>
      </c>
      <c r="B44" s="49" t="s">
        <v>245</v>
      </c>
      <c r="C44" s="50"/>
      <c r="D44" s="50"/>
      <c r="E44" s="49"/>
      <c r="F44" s="49"/>
      <c r="G44" s="49"/>
      <c r="H44" s="51">
        <f>SUM(H4:H42)</f>
        <v>0</v>
      </c>
      <c r="I44" s="52"/>
      <c r="K44" s="53"/>
      <c r="L44" s="54"/>
      <c r="M44" s="54"/>
      <c r="N44" s="54"/>
      <c r="O44" s="54"/>
      <c r="P44" s="54"/>
      <c r="Q44" s="54"/>
      <c r="R44" s="54"/>
      <c r="S44" s="54"/>
      <c r="T44" s="55"/>
    </row>
  </sheetData>
  <mergeCells count="127">
    <mergeCell ref="I40:I42"/>
    <mergeCell ref="H37:H39"/>
    <mergeCell ref="I37:I39"/>
    <mergeCell ref="A40:A42"/>
    <mergeCell ref="B40:B42"/>
    <mergeCell ref="C40:C42"/>
    <mergeCell ref="D40:D42"/>
    <mergeCell ref="E40:E42"/>
    <mergeCell ref="F40:F42"/>
    <mergeCell ref="G40:G42"/>
    <mergeCell ref="H40:H42"/>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A31:A33"/>
    <mergeCell ref="B31:B33"/>
    <mergeCell ref="C31:C33"/>
    <mergeCell ref="D31:D33"/>
    <mergeCell ref="E31:E33"/>
    <mergeCell ref="F31:F33"/>
    <mergeCell ref="G31:G33"/>
    <mergeCell ref="H31:H33"/>
    <mergeCell ref="I31:I33"/>
    <mergeCell ref="A28:A30"/>
    <mergeCell ref="B28:B30"/>
    <mergeCell ref="C28:C30"/>
    <mergeCell ref="D28:D30"/>
    <mergeCell ref="E28:E30"/>
    <mergeCell ref="F28:F30"/>
    <mergeCell ref="G28:G30"/>
    <mergeCell ref="H28:H30"/>
    <mergeCell ref="I28:I30"/>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7:A9"/>
    <mergeCell ref="B7:B9"/>
    <mergeCell ref="C7:C9"/>
    <mergeCell ref="D7:D9"/>
    <mergeCell ref="E7:E9"/>
    <mergeCell ref="F7:F9"/>
    <mergeCell ref="G7:G9"/>
    <mergeCell ref="H7:H9"/>
    <mergeCell ref="I7:I9"/>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A34" zoomScale="70" zoomScaleNormal="70" workbookViewId="0">
      <selection activeCell="C37" sqref="C37:C39"/>
    </sheetView>
  </sheetViews>
  <sheetFormatPr defaultColWidth="8.88671875" defaultRowHeight="18" x14ac:dyDescent="0.25"/>
  <cols>
    <col min="1" max="1" width="12.21875" style="56" customWidth="1"/>
    <col min="2" max="2" width="27.6640625" style="56" customWidth="1"/>
    <col min="3" max="3" width="67" style="31" customWidth="1"/>
    <col min="4" max="4" width="58.88671875" style="31" customWidth="1"/>
    <col min="5" max="6" width="12.77734375" style="56" customWidth="1"/>
    <col min="7" max="7" width="18.88671875" style="56" customWidth="1"/>
    <col min="8" max="8" width="22.33203125" style="56" customWidth="1"/>
    <col min="9" max="9" width="17" style="57"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3" t="s">
        <v>257</v>
      </c>
      <c r="B1" s="114"/>
      <c r="C1" s="114"/>
      <c r="D1" s="114"/>
      <c r="E1" s="114"/>
      <c r="F1" s="114"/>
      <c r="G1" s="114"/>
      <c r="H1" s="114"/>
      <c r="I1" s="28"/>
      <c r="J1" s="29"/>
      <c r="K1" s="151" t="s">
        <v>258</v>
      </c>
      <c r="L1" s="151"/>
      <c r="M1" s="151"/>
      <c r="N1" s="151"/>
      <c r="O1" s="151"/>
      <c r="P1" s="151"/>
      <c r="Q1" s="151"/>
      <c r="R1" s="151"/>
      <c r="S1" s="151"/>
      <c r="T1" s="152"/>
    </row>
    <row r="2" spans="1:20" ht="15.75" customHeight="1" x14ac:dyDescent="0.25">
      <c r="A2" s="115" t="s">
        <v>0</v>
      </c>
      <c r="B2" s="115" t="s">
        <v>1</v>
      </c>
      <c r="C2" s="115" t="s">
        <v>168</v>
      </c>
      <c r="D2" s="63"/>
      <c r="E2" s="115" t="s">
        <v>17</v>
      </c>
      <c r="F2" s="115" t="s">
        <v>5</v>
      </c>
      <c r="G2" s="115" t="s">
        <v>167</v>
      </c>
      <c r="H2" s="115" t="str">
        <f>CONCATENATE("Total Service or Product Price (Contract Year ",RIGHT(A4,LEN(A4)-FIND("-",A4)),")")</f>
        <v>Total Service or Product Price (Contract Year 4)</v>
      </c>
      <c r="I2" s="95" t="s">
        <v>63</v>
      </c>
      <c r="J2" s="95" t="s">
        <v>60</v>
      </c>
      <c r="K2" s="32"/>
      <c r="L2" s="33"/>
      <c r="M2" s="33"/>
      <c r="N2" s="33"/>
      <c r="O2" s="33"/>
      <c r="P2" s="33"/>
      <c r="Q2" s="33"/>
      <c r="R2" s="33"/>
      <c r="S2" s="33"/>
      <c r="T2" s="34"/>
    </row>
    <row r="3" spans="1:20" ht="60.75" customHeight="1" thickBot="1" x14ac:dyDescent="0.3">
      <c r="A3" s="116"/>
      <c r="B3" s="116"/>
      <c r="C3" s="117"/>
      <c r="D3" s="64" t="s">
        <v>169</v>
      </c>
      <c r="E3" s="116" t="s">
        <v>17</v>
      </c>
      <c r="F3" s="116"/>
      <c r="G3" s="117"/>
      <c r="H3" s="116"/>
      <c r="I3" s="96"/>
      <c r="J3" s="96"/>
      <c r="K3" s="70" t="s">
        <v>16</v>
      </c>
      <c r="L3" s="71"/>
      <c r="M3" s="71"/>
      <c r="N3" s="71"/>
      <c r="O3" s="71"/>
      <c r="P3" s="71"/>
      <c r="Q3" s="71"/>
      <c r="R3" s="71"/>
      <c r="S3" s="71"/>
      <c r="T3" s="72"/>
    </row>
    <row r="4" spans="1:20" ht="66" customHeight="1" thickTop="1" thickBot="1" x14ac:dyDescent="0.3">
      <c r="A4" s="79" t="s">
        <v>93</v>
      </c>
      <c r="B4" s="82" t="s">
        <v>282</v>
      </c>
      <c r="C4" s="109" t="s">
        <v>210</v>
      </c>
      <c r="D4" s="137" t="s">
        <v>260</v>
      </c>
      <c r="E4" s="86" t="s">
        <v>152</v>
      </c>
      <c r="F4" s="140">
        <v>0</v>
      </c>
      <c r="G4" s="143">
        <v>0</v>
      </c>
      <c r="H4" s="145">
        <f>F4*G4</f>
        <v>0</v>
      </c>
      <c r="I4" s="100">
        <v>0</v>
      </c>
      <c r="J4" s="61" t="s">
        <v>20</v>
      </c>
      <c r="K4" s="60" t="s">
        <v>7</v>
      </c>
      <c r="L4" s="60" t="s">
        <v>56</v>
      </c>
      <c r="M4" s="60" t="s">
        <v>56</v>
      </c>
      <c r="N4" s="60" t="s">
        <v>56</v>
      </c>
      <c r="O4" s="60" t="s">
        <v>56</v>
      </c>
      <c r="P4" s="60" t="s">
        <v>56</v>
      </c>
      <c r="Q4" s="60" t="s">
        <v>56</v>
      </c>
      <c r="R4" s="60" t="s">
        <v>56</v>
      </c>
      <c r="S4" s="60" t="s">
        <v>56</v>
      </c>
      <c r="T4" s="60" t="s">
        <v>56</v>
      </c>
    </row>
    <row r="5" spans="1:20" ht="66" customHeight="1" thickTop="1" thickBot="1" x14ac:dyDescent="0.3">
      <c r="A5" s="80"/>
      <c r="B5" s="83"/>
      <c r="C5" s="109"/>
      <c r="D5" s="138"/>
      <c r="E5" s="87"/>
      <c r="F5" s="141"/>
      <c r="G5" s="144"/>
      <c r="H5" s="146"/>
      <c r="I5" s="101"/>
      <c r="J5" s="61" t="s">
        <v>51</v>
      </c>
      <c r="K5" s="60" t="str">
        <f>HLOOKUP('Contract Year 4 - Detail'!K4,'Labor Categories_W_PRICES'!$B$4:$AJ$18,2,FALSE)</f>
        <v>Junior Technician (example)</v>
      </c>
      <c r="L5" s="60" t="e">
        <f>HLOOKUP('Contract Year 4 - Detail'!L4,'Labor Categories_W_PRICES'!$B$4:$AJ$18,2,FALSE)</f>
        <v>#N/A</v>
      </c>
      <c r="M5" s="60" t="e">
        <f>HLOOKUP('Contract Year 4 - Detail'!M4,'Labor Categories_W_PRICES'!$B$4:$AJ$18,2,FALSE)</f>
        <v>#N/A</v>
      </c>
      <c r="N5" s="60" t="e">
        <f>HLOOKUP('Contract Year 4 - Detail'!N4,'Labor Categories_W_PRICES'!$B$4:$AJ$18,2,FALSE)</f>
        <v>#N/A</v>
      </c>
      <c r="O5" s="60" t="e">
        <f>HLOOKUP('Contract Year 4 - Detail'!O4,'Labor Categories_W_PRICES'!$B$4:$AJ$18,2,FALSE)</f>
        <v>#N/A</v>
      </c>
      <c r="P5" s="60" t="e">
        <f>HLOOKUP('Contract Year 4 - Detail'!P4,'Labor Categories_W_PRICES'!$B$4:$AJ$18,2,FALSE)</f>
        <v>#N/A</v>
      </c>
      <c r="Q5" s="60" t="e">
        <f>HLOOKUP('Contract Year 4 - Detail'!Q4,'Labor Categories_W_PRICES'!$B$4:$AJ$18,2,FALSE)</f>
        <v>#N/A</v>
      </c>
      <c r="R5" s="60" t="e">
        <f>HLOOKUP('Contract Year 4 - Detail'!R4,'Labor Categories_W_PRICES'!$B$4:$AJ$18,2,FALSE)</f>
        <v>#N/A</v>
      </c>
      <c r="S5" s="60" t="e">
        <f>HLOOKUP('Contract Year 4 - Detail'!S4,'Labor Categories_W_PRICES'!$B$4:$AJ$18,2,FALSE)</f>
        <v>#N/A</v>
      </c>
      <c r="T5" s="60" t="e">
        <f>HLOOKUP('Contract Year 4 - Detail'!T4,'Labor Categories_W_PRICES'!$B$4:$AJ$18,2,FALSE)</f>
        <v>#N/A</v>
      </c>
    </row>
    <row r="6" spans="1:20" ht="66" customHeight="1" thickTop="1" thickBot="1" x14ac:dyDescent="0.3">
      <c r="A6" s="81"/>
      <c r="B6" s="84"/>
      <c r="C6" s="109"/>
      <c r="D6" s="139"/>
      <c r="E6" s="88"/>
      <c r="F6" s="142"/>
      <c r="G6" s="144"/>
      <c r="H6" s="147"/>
      <c r="I6" s="102">
        <f>SUM(K6:T6)</f>
        <v>1</v>
      </c>
      <c r="J6" s="61" t="s">
        <v>57</v>
      </c>
      <c r="K6" s="60">
        <v>1</v>
      </c>
      <c r="L6" s="60" t="s">
        <v>58</v>
      </c>
      <c r="M6" s="60" t="s">
        <v>58</v>
      </c>
      <c r="N6" s="60" t="s">
        <v>58</v>
      </c>
      <c r="O6" s="60" t="s">
        <v>58</v>
      </c>
      <c r="P6" s="60" t="s">
        <v>58</v>
      </c>
      <c r="Q6" s="60" t="s">
        <v>58</v>
      </c>
      <c r="R6" s="60" t="s">
        <v>58</v>
      </c>
      <c r="S6" s="60" t="s">
        <v>58</v>
      </c>
      <c r="T6" s="60" t="s">
        <v>58</v>
      </c>
    </row>
    <row r="7" spans="1:20" ht="66" customHeight="1" thickTop="1" thickBot="1" x14ac:dyDescent="0.3">
      <c r="A7" s="79" t="s">
        <v>179</v>
      </c>
      <c r="B7" s="82" t="s">
        <v>278</v>
      </c>
      <c r="C7" s="109" t="s">
        <v>281</v>
      </c>
      <c r="D7" s="92"/>
      <c r="E7" s="86" t="s">
        <v>152</v>
      </c>
      <c r="F7" s="140">
        <v>0</v>
      </c>
      <c r="G7" s="143">
        <v>0</v>
      </c>
      <c r="H7" s="145">
        <f t="shared" ref="H7" si="0">F7*G7</f>
        <v>0</v>
      </c>
      <c r="I7" s="100">
        <v>0</v>
      </c>
      <c r="J7" s="61" t="s">
        <v>20</v>
      </c>
      <c r="K7" s="60" t="s">
        <v>7</v>
      </c>
      <c r="L7" s="60" t="s">
        <v>56</v>
      </c>
      <c r="M7" s="60" t="s">
        <v>56</v>
      </c>
      <c r="N7" s="60" t="s">
        <v>56</v>
      </c>
      <c r="O7" s="60" t="s">
        <v>56</v>
      </c>
      <c r="P7" s="60" t="s">
        <v>56</v>
      </c>
      <c r="Q7" s="60" t="s">
        <v>56</v>
      </c>
      <c r="R7" s="60" t="s">
        <v>56</v>
      </c>
      <c r="S7" s="60" t="s">
        <v>56</v>
      </c>
      <c r="T7" s="60" t="s">
        <v>56</v>
      </c>
    </row>
    <row r="8" spans="1:20" ht="66" customHeight="1" thickTop="1" thickBot="1" x14ac:dyDescent="0.3">
      <c r="A8" s="80"/>
      <c r="B8" s="83"/>
      <c r="C8" s="109"/>
      <c r="D8" s="93"/>
      <c r="E8" s="87"/>
      <c r="F8" s="141"/>
      <c r="G8" s="144"/>
      <c r="H8" s="146"/>
      <c r="I8" s="101"/>
      <c r="J8" s="61" t="s">
        <v>51</v>
      </c>
      <c r="K8" s="60" t="str">
        <f>HLOOKUP('Contract Year 4 - Detail'!K7,'Labor Categories_W_PRICES'!$B$4:$AJ$18,2,FALSE)</f>
        <v>Junior Technician (example)</v>
      </c>
      <c r="L8" s="60" t="e">
        <f>HLOOKUP('Contract Year 4 - Detail'!L7,'Labor Categories_W_PRICES'!$B$4:$AJ$18,2,FALSE)</f>
        <v>#N/A</v>
      </c>
      <c r="M8" s="60" t="e">
        <f>HLOOKUP('Contract Year 4 - Detail'!M7,'Labor Categories_W_PRICES'!$B$4:$AJ$18,2,FALSE)</f>
        <v>#N/A</v>
      </c>
      <c r="N8" s="60" t="e">
        <f>HLOOKUP('Contract Year 4 - Detail'!N7,'Labor Categories_W_PRICES'!$B$4:$AJ$18,2,FALSE)</f>
        <v>#N/A</v>
      </c>
      <c r="O8" s="60" t="e">
        <f>HLOOKUP('Contract Year 4 - Detail'!O7,'Labor Categories_W_PRICES'!$B$4:$AJ$18,2,FALSE)</f>
        <v>#N/A</v>
      </c>
      <c r="P8" s="60" t="e">
        <f>HLOOKUP('Contract Year 4 - Detail'!P7,'Labor Categories_W_PRICES'!$B$4:$AJ$18,2,FALSE)</f>
        <v>#N/A</v>
      </c>
      <c r="Q8" s="60" t="e">
        <f>HLOOKUP('Contract Year 4 - Detail'!Q7,'Labor Categories_W_PRICES'!$B$4:$AJ$18,2,FALSE)</f>
        <v>#N/A</v>
      </c>
      <c r="R8" s="60" t="e">
        <f>HLOOKUP('Contract Year 4 - Detail'!R7,'Labor Categories_W_PRICES'!$B$4:$AJ$18,2,FALSE)</f>
        <v>#N/A</v>
      </c>
      <c r="S8" s="60" t="e">
        <f>HLOOKUP('Contract Year 4 - Detail'!S7,'Labor Categories_W_PRICES'!$B$4:$AJ$18,2,FALSE)</f>
        <v>#N/A</v>
      </c>
      <c r="T8" s="60" t="e">
        <f>HLOOKUP('Contract Year 4 - Detail'!T7,'Labor Categories_W_PRICES'!$B$4:$AJ$18,2,FALSE)</f>
        <v>#N/A</v>
      </c>
    </row>
    <row r="9" spans="1:20" ht="66" customHeight="1" thickTop="1" thickBot="1" x14ac:dyDescent="0.3">
      <c r="A9" s="81"/>
      <c r="B9" s="84"/>
      <c r="C9" s="109"/>
      <c r="D9" s="94"/>
      <c r="E9" s="88"/>
      <c r="F9" s="141"/>
      <c r="G9" s="148"/>
      <c r="H9" s="147"/>
      <c r="I9" s="102"/>
      <c r="J9" s="61" t="s">
        <v>57</v>
      </c>
      <c r="K9" s="73">
        <v>1</v>
      </c>
      <c r="L9" s="73" t="s">
        <v>58</v>
      </c>
      <c r="M9" s="73" t="s">
        <v>58</v>
      </c>
      <c r="N9" s="73" t="s">
        <v>58</v>
      </c>
      <c r="O9" s="73" t="s">
        <v>58</v>
      </c>
      <c r="P9" s="73" t="s">
        <v>58</v>
      </c>
      <c r="Q9" s="73" t="s">
        <v>58</v>
      </c>
      <c r="R9" s="73" t="s">
        <v>58</v>
      </c>
      <c r="S9" s="73" t="s">
        <v>58</v>
      </c>
      <c r="T9" s="73" t="s">
        <v>58</v>
      </c>
    </row>
    <row r="10" spans="1:20" ht="66" customHeight="1" thickTop="1" thickBot="1" x14ac:dyDescent="0.3">
      <c r="A10" s="79" t="s">
        <v>180</v>
      </c>
      <c r="B10" s="82" t="s">
        <v>153</v>
      </c>
      <c r="C10" s="109" t="s">
        <v>261</v>
      </c>
      <c r="D10" s="92" t="s">
        <v>170</v>
      </c>
      <c r="E10" s="119" t="s">
        <v>154</v>
      </c>
      <c r="F10" s="122" t="s">
        <v>203</v>
      </c>
      <c r="G10" s="125" t="s">
        <v>204</v>
      </c>
      <c r="H10" s="97">
        <v>0</v>
      </c>
      <c r="I10" s="103">
        <f>SUM(K12:T12)</f>
        <v>0</v>
      </c>
      <c r="J10" s="35" t="s">
        <v>20</v>
      </c>
      <c r="K10" s="62" t="s">
        <v>7</v>
      </c>
      <c r="L10" s="62" t="s">
        <v>56</v>
      </c>
      <c r="M10" s="62" t="s">
        <v>56</v>
      </c>
      <c r="N10" s="62" t="s">
        <v>56</v>
      </c>
      <c r="O10" s="62" t="s">
        <v>56</v>
      </c>
      <c r="P10" s="62" t="s">
        <v>56</v>
      </c>
      <c r="Q10" s="62" t="s">
        <v>56</v>
      </c>
      <c r="R10" s="62" t="s">
        <v>56</v>
      </c>
      <c r="S10" s="62" t="s">
        <v>56</v>
      </c>
      <c r="T10" s="62" t="s">
        <v>56</v>
      </c>
    </row>
    <row r="11" spans="1:20" ht="66" customHeight="1" thickTop="1" thickBot="1" x14ac:dyDescent="0.3">
      <c r="A11" s="80"/>
      <c r="B11" s="83"/>
      <c r="C11" s="109"/>
      <c r="D11" s="93"/>
      <c r="E11" s="120"/>
      <c r="F11" s="123"/>
      <c r="G11" s="126"/>
      <c r="H11" s="98"/>
      <c r="I11" s="104"/>
      <c r="J11" s="35" t="s">
        <v>51</v>
      </c>
      <c r="K11" s="38" t="str">
        <f>HLOOKUP('Contract Year 4 - Detail'!K10,'Labor Categories_W_PRICES'!$B$4:$AJ$18,2,FALSE)</f>
        <v>Junior Technician (example)</v>
      </c>
      <c r="L11" s="38" t="e">
        <f>HLOOKUP('Contract Year 4 - Detail'!L10,'Labor Categories_W_PRICES'!$B$4:$AJ$18,2,FALSE)</f>
        <v>#N/A</v>
      </c>
      <c r="M11" s="38" t="e">
        <f>HLOOKUP('Contract Year 4 - Detail'!M10,'Labor Categories_W_PRICES'!$B$4:$AJ$18,2,FALSE)</f>
        <v>#N/A</v>
      </c>
      <c r="N11" s="38" t="e">
        <f>HLOOKUP('Contract Year 4 - Detail'!N10,'Labor Categories_W_PRICES'!$B$4:$AJ$18,2,FALSE)</f>
        <v>#N/A</v>
      </c>
      <c r="O11" s="38" t="e">
        <f>HLOOKUP('Contract Year 4 - Detail'!O10,'Labor Categories_W_PRICES'!$B$4:$AJ$18,2,FALSE)</f>
        <v>#N/A</v>
      </c>
      <c r="P11" s="38" t="e">
        <f>HLOOKUP('Contract Year 4 - Detail'!P10,'Labor Categories_W_PRICES'!$B$4:$AJ$18,2,FALSE)</f>
        <v>#N/A</v>
      </c>
      <c r="Q11" s="38" t="e">
        <f>HLOOKUP('Contract Year 4 - Detail'!Q10,'Labor Categories_W_PRICES'!$B$4:$AJ$18,2,FALSE)</f>
        <v>#N/A</v>
      </c>
      <c r="R11" s="38" t="e">
        <f>HLOOKUP('Contract Year 4 - Detail'!R10,'Labor Categories_W_PRICES'!$B$4:$AJ$18,2,FALSE)</f>
        <v>#N/A</v>
      </c>
      <c r="S11" s="38" t="e">
        <f>HLOOKUP('Contract Year 4 - Detail'!S10,'Labor Categories_W_PRICES'!$B$4:$AJ$18,2,FALSE)</f>
        <v>#N/A</v>
      </c>
      <c r="T11" s="38" t="e">
        <f>HLOOKUP('Contract Year 4 - Detail'!T10,'Labor Categories_W_PRICES'!$B$4:$AJ$18,2,FALSE)</f>
        <v>#N/A</v>
      </c>
    </row>
    <row r="12" spans="1:20" ht="66" customHeight="1" thickTop="1" thickBot="1" x14ac:dyDescent="0.3">
      <c r="A12" s="81"/>
      <c r="B12" s="84"/>
      <c r="C12" s="109"/>
      <c r="D12" s="94"/>
      <c r="E12" s="121"/>
      <c r="F12" s="124"/>
      <c r="G12" s="127"/>
      <c r="H12" s="98"/>
      <c r="I12" s="105"/>
      <c r="J12" s="39" t="s">
        <v>57</v>
      </c>
      <c r="K12" s="62">
        <v>0</v>
      </c>
      <c r="L12" s="40" t="s">
        <v>172</v>
      </c>
      <c r="M12" s="40" t="s">
        <v>172</v>
      </c>
      <c r="N12" s="40" t="s">
        <v>172</v>
      </c>
      <c r="O12" s="40" t="s">
        <v>172</v>
      </c>
      <c r="P12" s="40" t="s">
        <v>172</v>
      </c>
      <c r="Q12" s="40" t="s">
        <v>172</v>
      </c>
      <c r="R12" s="40" t="s">
        <v>172</v>
      </c>
      <c r="S12" s="40" t="s">
        <v>172</v>
      </c>
      <c r="T12" s="40" t="s">
        <v>172</v>
      </c>
    </row>
    <row r="13" spans="1:20" ht="66" customHeight="1" thickTop="1" thickBot="1" x14ac:dyDescent="0.3">
      <c r="A13" s="79" t="s">
        <v>218</v>
      </c>
      <c r="B13" s="82" t="s">
        <v>259</v>
      </c>
      <c r="C13" s="109" t="s">
        <v>276</v>
      </c>
      <c r="D13" s="92" t="s">
        <v>170</v>
      </c>
      <c r="E13" s="86" t="s">
        <v>154</v>
      </c>
      <c r="F13" s="80">
        <v>1</v>
      </c>
      <c r="G13" s="106">
        <v>0</v>
      </c>
      <c r="H13" s="108">
        <f t="shared" ref="H13" si="1">F13*G13</f>
        <v>0</v>
      </c>
      <c r="I13" s="103">
        <f>SUM(K15:T15)</f>
        <v>0</v>
      </c>
      <c r="J13" s="35" t="s">
        <v>20</v>
      </c>
      <c r="K13" s="75" t="s">
        <v>7</v>
      </c>
      <c r="L13" s="75" t="s">
        <v>56</v>
      </c>
      <c r="M13" s="75" t="s">
        <v>56</v>
      </c>
      <c r="N13" s="75" t="s">
        <v>56</v>
      </c>
      <c r="O13" s="75" t="s">
        <v>56</v>
      </c>
      <c r="P13" s="75" t="s">
        <v>56</v>
      </c>
      <c r="Q13" s="75" t="s">
        <v>56</v>
      </c>
      <c r="R13" s="75" t="s">
        <v>56</v>
      </c>
      <c r="S13" s="75" t="s">
        <v>56</v>
      </c>
      <c r="T13" s="75" t="s">
        <v>56</v>
      </c>
    </row>
    <row r="14" spans="1:20" ht="66" customHeight="1" thickTop="1" thickBot="1" x14ac:dyDescent="0.3">
      <c r="A14" s="80"/>
      <c r="B14" s="83"/>
      <c r="C14" s="109"/>
      <c r="D14" s="93"/>
      <c r="E14" s="87"/>
      <c r="F14" s="80"/>
      <c r="G14" s="98"/>
      <c r="H14" s="80"/>
      <c r="I14" s="104"/>
      <c r="J14" s="35" t="s">
        <v>51</v>
      </c>
      <c r="K14" s="38" t="str">
        <f>HLOOKUP('Contract Year 4 - Detail'!K13,'Labor Categories_W_PRICES'!$B$4:$AJ$18,2,FALSE)</f>
        <v>Junior Technician (example)</v>
      </c>
      <c r="L14" s="38" t="e">
        <f>HLOOKUP('Contract Year 4 - Detail'!L13,'Labor Categories_W_PRICES'!$B$4:$AJ$18,2,FALSE)</f>
        <v>#N/A</v>
      </c>
      <c r="M14" s="38" t="e">
        <f>HLOOKUP('Contract Year 4 - Detail'!M13,'Labor Categories_W_PRICES'!$B$4:$AJ$18,2,FALSE)</f>
        <v>#N/A</v>
      </c>
      <c r="N14" s="38" t="e">
        <f>HLOOKUP('Contract Year 4 - Detail'!N13,'Labor Categories_W_PRICES'!$B$4:$AJ$18,2,FALSE)</f>
        <v>#N/A</v>
      </c>
      <c r="O14" s="38" t="e">
        <f>HLOOKUP('Contract Year 4 - Detail'!O13,'Labor Categories_W_PRICES'!$B$4:$AJ$18,2,FALSE)</f>
        <v>#N/A</v>
      </c>
      <c r="P14" s="38" t="e">
        <f>HLOOKUP('Contract Year 4 - Detail'!P13,'Labor Categories_W_PRICES'!$B$4:$AJ$18,2,FALSE)</f>
        <v>#N/A</v>
      </c>
      <c r="Q14" s="38" t="e">
        <f>HLOOKUP('Contract Year 4 - Detail'!Q13,'Labor Categories_W_PRICES'!$B$4:$AJ$18,2,FALSE)</f>
        <v>#N/A</v>
      </c>
      <c r="R14" s="38" t="e">
        <f>HLOOKUP('Contract Year 4 - Detail'!R13,'Labor Categories_W_PRICES'!$B$4:$AJ$18,2,FALSE)</f>
        <v>#N/A</v>
      </c>
      <c r="S14" s="38" t="e">
        <f>HLOOKUP('Contract Year 4 - Detail'!S13,'Labor Categories_W_PRICES'!$B$4:$AJ$18,2,FALSE)</f>
        <v>#N/A</v>
      </c>
      <c r="T14" s="38" t="e">
        <f>HLOOKUP('Contract Year 4 - Detail'!T13,'Labor Categories_W_PRICES'!$B$4:$AJ$18,2,FALSE)</f>
        <v>#N/A</v>
      </c>
    </row>
    <row r="15" spans="1:20" ht="66" customHeight="1" thickTop="1" thickBot="1" x14ac:dyDescent="0.3">
      <c r="A15" s="81"/>
      <c r="B15" s="84"/>
      <c r="C15" s="109"/>
      <c r="D15" s="94"/>
      <c r="E15" s="88"/>
      <c r="F15" s="81"/>
      <c r="G15" s="107"/>
      <c r="H15" s="81"/>
      <c r="I15" s="105"/>
      <c r="J15" s="39" t="s">
        <v>57</v>
      </c>
      <c r="K15" s="75">
        <v>0</v>
      </c>
      <c r="L15" s="40" t="s">
        <v>172</v>
      </c>
      <c r="M15" s="40" t="s">
        <v>172</v>
      </c>
      <c r="N15" s="40" t="s">
        <v>172</v>
      </c>
      <c r="O15" s="40" t="s">
        <v>172</v>
      </c>
      <c r="P15" s="40" t="s">
        <v>172</v>
      </c>
      <c r="Q15" s="40" t="s">
        <v>172</v>
      </c>
      <c r="R15" s="40" t="s">
        <v>172</v>
      </c>
      <c r="S15" s="40" t="s">
        <v>172</v>
      </c>
      <c r="T15" s="40" t="s">
        <v>172</v>
      </c>
    </row>
    <row r="16" spans="1:20" ht="66" customHeight="1" thickTop="1" thickBot="1" x14ac:dyDescent="0.3">
      <c r="A16" s="79" t="s">
        <v>94</v>
      </c>
      <c r="B16" s="82" t="s">
        <v>155</v>
      </c>
      <c r="C16" s="85" t="s">
        <v>242</v>
      </c>
      <c r="D16" s="89" t="s">
        <v>170</v>
      </c>
      <c r="E16" s="86" t="s">
        <v>154</v>
      </c>
      <c r="F16" s="79">
        <v>1</v>
      </c>
      <c r="G16" s="97">
        <v>0</v>
      </c>
      <c r="H16" s="99">
        <f t="shared" ref="H16" si="2">F16*G16</f>
        <v>0</v>
      </c>
      <c r="I16" s="103">
        <f t="shared" ref="I16" si="3">SUM(K18:T18)</f>
        <v>0</v>
      </c>
      <c r="J16" s="35" t="s">
        <v>20</v>
      </c>
      <c r="K16" s="62" t="s">
        <v>7</v>
      </c>
      <c r="L16" s="62" t="s">
        <v>56</v>
      </c>
      <c r="M16" s="62" t="s">
        <v>56</v>
      </c>
      <c r="N16" s="62" t="s">
        <v>56</v>
      </c>
      <c r="O16" s="62" t="s">
        <v>56</v>
      </c>
      <c r="P16" s="62" t="s">
        <v>56</v>
      </c>
      <c r="Q16" s="62" t="s">
        <v>56</v>
      </c>
      <c r="R16" s="62" t="s">
        <v>56</v>
      </c>
      <c r="S16" s="62" t="s">
        <v>56</v>
      </c>
      <c r="T16" s="62" t="s">
        <v>56</v>
      </c>
    </row>
    <row r="17" spans="1:20" ht="66" customHeight="1" thickTop="1" thickBot="1" x14ac:dyDescent="0.3">
      <c r="A17" s="80"/>
      <c r="B17" s="83"/>
      <c r="C17" s="85"/>
      <c r="D17" s="90"/>
      <c r="E17" s="87"/>
      <c r="F17" s="80"/>
      <c r="G17" s="98"/>
      <c r="H17" s="80"/>
      <c r="I17" s="104"/>
      <c r="J17" s="35" t="s">
        <v>51</v>
      </c>
      <c r="K17" s="38" t="str">
        <f>HLOOKUP('Contract Year 4 - Detail'!K16,'Labor Categories_W_PRICES'!$B$4:$AJ$18,2,FALSE)</f>
        <v>Junior Technician (example)</v>
      </c>
      <c r="L17" s="38" t="e">
        <f>HLOOKUP('Contract Year 4 - Detail'!L16,'Labor Categories_W_PRICES'!$B$4:$AJ$18,2,FALSE)</f>
        <v>#N/A</v>
      </c>
      <c r="M17" s="38" t="e">
        <f>HLOOKUP('Contract Year 4 - Detail'!M16,'Labor Categories_W_PRICES'!$B$4:$AJ$18,2,FALSE)</f>
        <v>#N/A</v>
      </c>
      <c r="N17" s="38" t="e">
        <f>HLOOKUP('Contract Year 4 - Detail'!N16,'Labor Categories_W_PRICES'!$B$4:$AJ$18,2,FALSE)</f>
        <v>#N/A</v>
      </c>
      <c r="O17" s="38" t="e">
        <f>HLOOKUP('Contract Year 4 - Detail'!O16,'Labor Categories_W_PRICES'!$B$4:$AJ$18,2,FALSE)</f>
        <v>#N/A</v>
      </c>
      <c r="P17" s="38" t="e">
        <f>HLOOKUP('Contract Year 4 - Detail'!P16,'Labor Categories_W_PRICES'!$B$4:$AJ$18,2,FALSE)</f>
        <v>#N/A</v>
      </c>
      <c r="Q17" s="38" t="e">
        <f>HLOOKUP('Contract Year 4 - Detail'!Q16,'Labor Categories_W_PRICES'!$B$4:$AJ$18,2,FALSE)</f>
        <v>#N/A</v>
      </c>
      <c r="R17" s="38" t="e">
        <f>HLOOKUP('Contract Year 4 - Detail'!R16,'Labor Categories_W_PRICES'!$B$4:$AJ$18,2,FALSE)</f>
        <v>#N/A</v>
      </c>
      <c r="S17" s="38" t="e">
        <f>HLOOKUP('Contract Year 4 - Detail'!S16,'Labor Categories_W_PRICES'!$B$4:$AJ$18,2,FALSE)</f>
        <v>#N/A</v>
      </c>
      <c r="T17" s="38" t="e">
        <f>HLOOKUP('Contract Year 4 - Detail'!T16,'Labor Categories_W_PRICES'!$B$4:$AJ$18,2,FALSE)</f>
        <v>#N/A</v>
      </c>
    </row>
    <row r="18" spans="1:20" ht="66" customHeight="1" thickTop="1" thickBot="1" x14ac:dyDescent="0.3">
      <c r="A18" s="81"/>
      <c r="B18" s="84"/>
      <c r="C18" s="85" t="s">
        <v>170</v>
      </c>
      <c r="D18" s="91"/>
      <c r="E18" s="88"/>
      <c r="F18" s="81"/>
      <c r="G18" s="107"/>
      <c r="H18" s="81"/>
      <c r="I18" s="105"/>
      <c r="J18" s="39" t="s">
        <v>57</v>
      </c>
      <c r="K18" s="62">
        <v>0</v>
      </c>
      <c r="L18" s="40" t="s">
        <v>172</v>
      </c>
      <c r="M18" s="40" t="s">
        <v>172</v>
      </c>
      <c r="N18" s="40" t="s">
        <v>172</v>
      </c>
      <c r="O18" s="40" t="s">
        <v>172</v>
      </c>
      <c r="P18" s="40" t="s">
        <v>172</v>
      </c>
      <c r="Q18" s="40" t="s">
        <v>172</v>
      </c>
      <c r="R18" s="40" t="s">
        <v>172</v>
      </c>
      <c r="S18" s="40" t="s">
        <v>172</v>
      </c>
      <c r="T18" s="40" t="s">
        <v>172</v>
      </c>
    </row>
    <row r="19" spans="1:20" ht="66" customHeight="1" thickTop="1" thickBot="1" x14ac:dyDescent="0.3">
      <c r="A19" s="79" t="s">
        <v>95</v>
      </c>
      <c r="B19" s="82" t="s">
        <v>156</v>
      </c>
      <c r="C19" s="85" t="s">
        <v>262</v>
      </c>
      <c r="D19" s="92" t="s">
        <v>170</v>
      </c>
      <c r="E19" s="86" t="s">
        <v>154</v>
      </c>
      <c r="F19" s="79">
        <v>1</v>
      </c>
      <c r="G19" s="97">
        <v>0</v>
      </c>
      <c r="H19" s="99">
        <f t="shared" ref="H19" si="4">F19*G19</f>
        <v>0</v>
      </c>
      <c r="I19" s="103">
        <f t="shared" ref="I19" si="5">SUM(K21:T21)</f>
        <v>0</v>
      </c>
      <c r="J19" s="35" t="s">
        <v>20</v>
      </c>
      <c r="K19" s="62" t="s">
        <v>7</v>
      </c>
      <c r="L19" s="62" t="s">
        <v>56</v>
      </c>
      <c r="M19" s="62" t="s">
        <v>56</v>
      </c>
      <c r="N19" s="62" t="s">
        <v>56</v>
      </c>
      <c r="O19" s="62" t="s">
        <v>56</v>
      </c>
      <c r="P19" s="62" t="s">
        <v>56</v>
      </c>
      <c r="Q19" s="62" t="s">
        <v>56</v>
      </c>
      <c r="R19" s="62" t="s">
        <v>56</v>
      </c>
      <c r="S19" s="62" t="s">
        <v>56</v>
      </c>
      <c r="T19" s="62" t="s">
        <v>56</v>
      </c>
    </row>
    <row r="20" spans="1:20" ht="66" customHeight="1" thickTop="1" thickBot="1" x14ac:dyDescent="0.3">
      <c r="A20" s="80"/>
      <c r="B20" s="83"/>
      <c r="C20" s="85"/>
      <c r="D20" s="93"/>
      <c r="E20" s="87"/>
      <c r="F20" s="80"/>
      <c r="G20" s="98"/>
      <c r="H20" s="80"/>
      <c r="I20" s="104"/>
      <c r="J20" s="35" t="s">
        <v>51</v>
      </c>
      <c r="K20" s="38" t="str">
        <f>HLOOKUP('Contract Year 4 - Detail'!K19,'Labor Categories_W_PRICES'!$B$4:$AJ$18,2,FALSE)</f>
        <v>Junior Technician (example)</v>
      </c>
      <c r="L20" s="38" t="e">
        <f>HLOOKUP('Contract Year 4 - Detail'!L19,'Labor Categories_W_PRICES'!$B$4:$AJ$18,2,FALSE)</f>
        <v>#N/A</v>
      </c>
      <c r="M20" s="38" t="e">
        <f>HLOOKUP('Contract Year 4 - Detail'!M19,'Labor Categories_W_PRICES'!$B$4:$AJ$18,2,FALSE)</f>
        <v>#N/A</v>
      </c>
      <c r="N20" s="38" t="e">
        <f>HLOOKUP('Contract Year 4 - Detail'!N19,'Labor Categories_W_PRICES'!$B$4:$AJ$18,2,FALSE)</f>
        <v>#N/A</v>
      </c>
      <c r="O20" s="38" t="e">
        <f>HLOOKUP('Contract Year 4 - Detail'!O19,'Labor Categories_W_PRICES'!$B$4:$AJ$18,2,FALSE)</f>
        <v>#N/A</v>
      </c>
      <c r="P20" s="38" t="e">
        <f>HLOOKUP('Contract Year 4 - Detail'!P19,'Labor Categories_W_PRICES'!$B$4:$AJ$18,2,FALSE)</f>
        <v>#N/A</v>
      </c>
      <c r="Q20" s="38" t="e">
        <f>HLOOKUP('Contract Year 4 - Detail'!Q19,'Labor Categories_W_PRICES'!$B$4:$AJ$18,2,FALSE)</f>
        <v>#N/A</v>
      </c>
      <c r="R20" s="38" t="e">
        <f>HLOOKUP('Contract Year 4 - Detail'!R19,'Labor Categories_W_PRICES'!$B$4:$AJ$18,2,FALSE)</f>
        <v>#N/A</v>
      </c>
      <c r="S20" s="38" t="e">
        <f>HLOOKUP('Contract Year 4 - Detail'!S19,'Labor Categories_W_PRICES'!$B$4:$AJ$18,2,FALSE)</f>
        <v>#N/A</v>
      </c>
      <c r="T20" s="38" t="e">
        <f>HLOOKUP('Contract Year 4 - Detail'!T19,'Labor Categories_W_PRICES'!$B$4:$AJ$18,2,FALSE)</f>
        <v>#N/A</v>
      </c>
    </row>
    <row r="21" spans="1:20" ht="66" customHeight="1" thickTop="1" thickBot="1" x14ac:dyDescent="0.3">
      <c r="A21" s="81"/>
      <c r="B21" s="84"/>
      <c r="C21" s="85"/>
      <c r="D21" s="94"/>
      <c r="E21" s="88"/>
      <c r="F21" s="81"/>
      <c r="G21" s="98"/>
      <c r="H21" s="81"/>
      <c r="I21" s="105"/>
      <c r="J21" s="39" t="s">
        <v>57</v>
      </c>
      <c r="K21" s="62">
        <v>0</v>
      </c>
      <c r="L21" s="40" t="s">
        <v>172</v>
      </c>
      <c r="M21" s="40" t="s">
        <v>172</v>
      </c>
      <c r="N21" s="40" t="s">
        <v>172</v>
      </c>
      <c r="O21" s="40" t="s">
        <v>172</v>
      </c>
      <c r="P21" s="40" t="s">
        <v>172</v>
      </c>
      <c r="Q21" s="40" t="s">
        <v>172</v>
      </c>
      <c r="R21" s="40" t="s">
        <v>172</v>
      </c>
      <c r="S21" s="40" t="s">
        <v>172</v>
      </c>
      <c r="T21" s="40" t="s">
        <v>172</v>
      </c>
    </row>
    <row r="22" spans="1:20" ht="66" customHeight="1" thickTop="1" thickBot="1" x14ac:dyDescent="0.3">
      <c r="A22" s="79" t="s">
        <v>96</v>
      </c>
      <c r="B22" s="82" t="s">
        <v>157</v>
      </c>
      <c r="C22" s="110" t="s">
        <v>208</v>
      </c>
      <c r="D22" s="92" t="s">
        <v>170</v>
      </c>
      <c r="E22" s="86" t="s">
        <v>154</v>
      </c>
      <c r="F22" s="79">
        <v>1</v>
      </c>
      <c r="G22" s="97">
        <v>0</v>
      </c>
      <c r="H22" s="99">
        <f t="shared" ref="H22" si="6">F22*G22</f>
        <v>0</v>
      </c>
      <c r="I22" s="103">
        <f t="shared" ref="I22" si="7">SUM(K24:T24)</f>
        <v>0</v>
      </c>
      <c r="J22" s="35" t="s">
        <v>20</v>
      </c>
      <c r="K22" s="62" t="s">
        <v>7</v>
      </c>
      <c r="L22" s="62" t="s">
        <v>7</v>
      </c>
      <c r="M22" s="62" t="s">
        <v>56</v>
      </c>
      <c r="N22" s="62" t="s">
        <v>56</v>
      </c>
      <c r="O22" s="62" t="s">
        <v>56</v>
      </c>
      <c r="P22" s="62" t="s">
        <v>56</v>
      </c>
      <c r="Q22" s="62" t="s">
        <v>56</v>
      </c>
      <c r="R22" s="62" t="s">
        <v>56</v>
      </c>
      <c r="S22" s="62" t="s">
        <v>56</v>
      </c>
      <c r="T22" s="62" t="s">
        <v>56</v>
      </c>
    </row>
    <row r="23" spans="1:20" ht="66" customHeight="1" thickTop="1" thickBot="1" x14ac:dyDescent="0.3">
      <c r="A23" s="80"/>
      <c r="B23" s="83"/>
      <c r="C23" s="111"/>
      <c r="D23" s="93"/>
      <c r="E23" s="87"/>
      <c r="F23" s="80"/>
      <c r="G23" s="98"/>
      <c r="H23" s="80"/>
      <c r="I23" s="104"/>
      <c r="J23" s="35" t="s">
        <v>51</v>
      </c>
      <c r="K23" s="38" t="str">
        <f>HLOOKUP('Contract Year 4 - Detail'!K22,'Labor Categories_W_PRICES'!$B$4:$AJ$18,2,FALSE)</f>
        <v>Junior Technician (example)</v>
      </c>
      <c r="L23" s="38" t="str">
        <f>HLOOKUP('Contract Year 4 - Detail'!L22,'Labor Categories_W_PRICES'!$B$4:$AJ$18,2,FALSE)</f>
        <v>Junior Technician (example)</v>
      </c>
      <c r="M23" s="38" t="e">
        <f>HLOOKUP('Contract Year 4 - Detail'!M22,'Labor Categories_W_PRICES'!$B$4:$AJ$18,2,FALSE)</f>
        <v>#N/A</v>
      </c>
      <c r="N23" s="38" t="e">
        <f>HLOOKUP('Contract Year 4 - Detail'!N22,'Labor Categories_W_PRICES'!$B$4:$AJ$18,2,FALSE)</f>
        <v>#N/A</v>
      </c>
      <c r="O23" s="38" t="e">
        <f>HLOOKUP('Contract Year 4 - Detail'!O22,'Labor Categories_W_PRICES'!$B$4:$AJ$18,2,FALSE)</f>
        <v>#N/A</v>
      </c>
      <c r="P23" s="38" t="e">
        <f>HLOOKUP('Contract Year 4 - Detail'!P22,'Labor Categories_W_PRICES'!$B$4:$AJ$18,2,FALSE)</f>
        <v>#N/A</v>
      </c>
      <c r="Q23" s="38" t="e">
        <f>HLOOKUP('Contract Year 4 - Detail'!Q22,'Labor Categories_W_PRICES'!$B$4:$AJ$18,2,FALSE)</f>
        <v>#N/A</v>
      </c>
      <c r="R23" s="38" t="e">
        <f>HLOOKUP('Contract Year 4 - Detail'!R22,'Labor Categories_W_PRICES'!$B$4:$AJ$18,2,FALSE)</f>
        <v>#N/A</v>
      </c>
      <c r="S23" s="38" t="e">
        <f>HLOOKUP('Contract Year 4 - Detail'!S22,'Labor Categories_W_PRICES'!$B$4:$AJ$18,2,FALSE)</f>
        <v>#N/A</v>
      </c>
      <c r="T23" s="38" t="e">
        <f>HLOOKUP('Contract Year 4 - Detail'!T22,'Labor Categories_W_PRICES'!$B$4:$AJ$18,2,FALSE)</f>
        <v>#N/A</v>
      </c>
    </row>
    <row r="24" spans="1:20" ht="66" customHeight="1" thickTop="1" thickBot="1" x14ac:dyDescent="0.3">
      <c r="A24" s="81"/>
      <c r="B24" s="84"/>
      <c r="C24" s="112"/>
      <c r="D24" s="94"/>
      <c r="E24" s="88"/>
      <c r="F24" s="81"/>
      <c r="G24" s="98"/>
      <c r="H24" s="81"/>
      <c r="I24" s="105"/>
      <c r="J24" s="39" t="s">
        <v>57</v>
      </c>
      <c r="K24" s="62">
        <v>0</v>
      </c>
      <c r="L24" s="40" t="s">
        <v>172</v>
      </c>
      <c r="M24" s="40" t="s">
        <v>172</v>
      </c>
      <c r="N24" s="40" t="s">
        <v>172</v>
      </c>
      <c r="O24" s="40" t="s">
        <v>172</v>
      </c>
      <c r="P24" s="40" t="s">
        <v>172</v>
      </c>
      <c r="Q24" s="40" t="s">
        <v>172</v>
      </c>
      <c r="R24" s="40" t="s">
        <v>172</v>
      </c>
      <c r="S24" s="40" t="s">
        <v>172</v>
      </c>
      <c r="T24" s="40" t="s">
        <v>172</v>
      </c>
    </row>
    <row r="25" spans="1:20" ht="66" customHeight="1" thickTop="1" thickBot="1" x14ac:dyDescent="0.3">
      <c r="A25" s="79" t="s">
        <v>97</v>
      </c>
      <c r="B25" s="82" t="s">
        <v>158</v>
      </c>
      <c r="C25" s="85" t="s">
        <v>209</v>
      </c>
      <c r="D25" s="92" t="s">
        <v>170</v>
      </c>
      <c r="E25" s="86" t="s">
        <v>154</v>
      </c>
      <c r="F25" s="79">
        <v>1</v>
      </c>
      <c r="G25" s="97">
        <v>0</v>
      </c>
      <c r="H25" s="99">
        <f t="shared" ref="H25" si="8">F25*G25</f>
        <v>0</v>
      </c>
      <c r="I25" s="103">
        <f t="shared" ref="I25" si="9">SUM(K27:T27)</f>
        <v>0</v>
      </c>
      <c r="J25" s="35" t="s">
        <v>20</v>
      </c>
      <c r="K25" s="62" t="s">
        <v>7</v>
      </c>
      <c r="L25" s="62" t="s">
        <v>56</v>
      </c>
      <c r="M25" s="62" t="s">
        <v>56</v>
      </c>
      <c r="N25" s="62" t="s">
        <v>56</v>
      </c>
      <c r="O25" s="62" t="s">
        <v>56</v>
      </c>
      <c r="P25" s="62" t="s">
        <v>56</v>
      </c>
      <c r="Q25" s="62" t="s">
        <v>56</v>
      </c>
      <c r="R25" s="62" t="s">
        <v>56</v>
      </c>
      <c r="S25" s="62" t="s">
        <v>56</v>
      </c>
      <c r="T25" s="62" t="s">
        <v>56</v>
      </c>
    </row>
    <row r="26" spans="1:20" ht="66" customHeight="1" thickTop="1" thickBot="1" x14ac:dyDescent="0.3">
      <c r="A26" s="80"/>
      <c r="B26" s="83"/>
      <c r="C26" s="85"/>
      <c r="D26" s="93"/>
      <c r="E26" s="87"/>
      <c r="F26" s="80"/>
      <c r="G26" s="98"/>
      <c r="H26" s="80"/>
      <c r="I26" s="104"/>
      <c r="J26" s="35" t="s">
        <v>51</v>
      </c>
      <c r="K26" s="38" t="str">
        <f>HLOOKUP('Contract Year 4 - Detail'!K25,'Labor Categories_W_PRICES'!$B$4:$AJ$18,2,FALSE)</f>
        <v>Junior Technician (example)</v>
      </c>
      <c r="L26" s="38" t="e">
        <f>HLOOKUP('Contract Year 4 - Detail'!L25,'Labor Categories_W_PRICES'!$B$4:$AJ$18,2,FALSE)</f>
        <v>#N/A</v>
      </c>
      <c r="M26" s="38" t="e">
        <f>HLOOKUP('Contract Year 4 - Detail'!M25,'Labor Categories_W_PRICES'!$B$4:$AJ$18,2,FALSE)</f>
        <v>#N/A</v>
      </c>
      <c r="N26" s="38" t="e">
        <f>HLOOKUP('Contract Year 4 - Detail'!N25,'Labor Categories_W_PRICES'!$B$4:$AJ$18,2,FALSE)</f>
        <v>#N/A</v>
      </c>
      <c r="O26" s="38" t="e">
        <f>HLOOKUP('Contract Year 4 - Detail'!O25,'Labor Categories_W_PRICES'!$B$4:$AJ$18,2,FALSE)</f>
        <v>#N/A</v>
      </c>
      <c r="P26" s="38" t="e">
        <f>HLOOKUP('Contract Year 4 - Detail'!P25,'Labor Categories_W_PRICES'!$B$4:$AJ$18,2,FALSE)</f>
        <v>#N/A</v>
      </c>
      <c r="Q26" s="38" t="e">
        <f>HLOOKUP('Contract Year 4 - Detail'!Q25,'Labor Categories_W_PRICES'!$B$4:$AJ$18,2,FALSE)</f>
        <v>#N/A</v>
      </c>
      <c r="R26" s="38" t="e">
        <f>HLOOKUP('Contract Year 4 - Detail'!R25,'Labor Categories_W_PRICES'!$B$4:$AJ$18,2,FALSE)</f>
        <v>#N/A</v>
      </c>
      <c r="S26" s="38" t="e">
        <f>HLOOKUP('Contract Year 4 - Detail'!S25,'Labor Categories_W_PRICES'!$B$4:$AJ$18,2,FALSE)</f>
        <v>#N/A</v>
      </c>
      <c r="T26" s="38" t="e">
        <f>HLOOKUP('Contract Year 4 - Detail'!T25,'Labor Categories_W_PRICES'!$B$4:$AJ$18,2,FALSE)</f>
        <v>#N/A</v>
      </c>
    </row>
    <row r="27" spans="1:20" ht="66" customHeight="1" thickTop="1" thickBot="1" x14ac:dyDescent="0.3">
      <c r="A27" s="81"/>
      <c r="B27" s="84"/>
      <c r="C27" s="85"/>
      <c r="D27" s="94"/>
      <c r="E27" s="88"/>
      <c r="F27" s="81"/>
      <c r="G27" s="98"/>
      <c r="H27" s="81"/>
      <c r="I27" s="105"/>
      <c r="J27" s="39" t="s">
        <v>57</v>
      </c>
      <c r="K27" s="62">
        <v>0</v>
      </c>
      <c r="L27" s="40" t="s">
        <v>172</v>
      </c>
      <c r="M27" s="40" t="s">
        <v>172</v>
      </c>
      <c r="N27" s="40" t="s">
        <v>172</v>
      </c>
      <c r="O27" s="40" t="s">
        <v>172</v>
      </c>
      <c r="P27" s="40" t="s">
        <v>172</v>
      </c>
      <c r="Q27" s="40" t="s">
        <v>172</v>
      </c>
      <c r="R27" s="40" t="s">
        <v>172</v>
      </c>
      <c r="S27" s="40" t="s">
        <v>172</v>
      </c>
      <c r="T27" s="40" t="s">
        <v>172</v>
      </c>
    </row>
    <row r="28" spans="1:20" ht="66" customHeight="1" thickTop="1" thickBot="1" x14ac:dyDescent="0.3">
      <c r="A28" s="79" t="s">
        <v>98</v>
      </c>
      <c r="B28" s="82" t="s">
        <v>6</v>
      </c>
      <c r="C28" s="85" t="s">
        <v>263</v>
      </c>
      <c r="D28" s="89" t="s">
        <v>170</v>
      </c>
      <c r="E28" s="86" t="s">
        <v>59</v>
      </c>
      <c r="F28" s="79">
        <v>1</v>
      </c>
      <c r="G28" s="97">
        <v>0</v>
      </c>
      <c r="H28" s="99">
        <f t="shared" ref="H28" si="10">F28*G28</f>
        <v>0</v>
      </c>
      <c r="I28" s="100">
        <v>0</v>
      </c>
      <c r="J28" s="61" t="s">
        <v>20</v>
      </c>
      <c r="K28" s="74" t="s">
        <v>7</v>
      </c>
      <c r="L28" s="74" t="s">
        <v>56</v>
      </c>
      <c r="M28" s="74" t="s">
        <v>56</v>
      </c>
      <c r="N28" s="74" t="s">
        <v>56</v>
      </c>
      <c r="O28" s="74" t="s">
        <v>56</v>
      </c>
      <c r="P28" s="74" t="s">
        <v>56</v>
      </c>
      <c r="Q28" s="74" t="s">
        <v>56</v>
      </c>
      <c r="R28" s="74" t="s">
        <v>56</v>
      </c>
      <c r="S28" s="74" t="s">
        <v>56</v>
      </c>
      <c r="T28" s="74" t="s">
        <v>56</v>
      </c>
    </row>
    <row r="29" spans="1:20" ht="66" customHeight="1" thickTop="1" thickBot="1" x14ac:dyDescent="0.3">
      <c r="A29" s="80"/>
      <c r="B29" s="83"/>
      <c r="C29" s="85"/>
      <c r="D29" s="90"/>
      <c r="E29" s="87"/>
      <c r="F29" s="80"/>
      <c r="G29" s="98"/>
      <c r="H29" s="80"/>
      <c r="I29" s="101"/>
      <c r="J29" s="61" t="s">
        <v>51</v>
      </c>
      <c r="K29" s="60" t="str">
        <f>HLOOKUP('Contract Year 4 - Detail'!K28,'Labor Categories_W_PRICES'!$B$4:$AJ$18,2,FALSE)</f>
        <v>Junior Technician (example)</v>
      </c>
      <c r="L29" s="60" t="e">
        <f>HLOOKUP('Contract Year 4 - Detail'!L28,'Labor Categories_W_PRICES'!$B$4:$AJ$18,2,FALSE)</f>
        <v>#N/A</v>
      </c>
      <c r="M29" s="60" t="e">
        <f>HLOOKUP('Contract Year 4 - Detail'!M28,'Labor Categories_W_PRICES'!$B$4:$AJ$18,2,FALSE)</f>
        <v>#N/A</v>
      </c>
      <c r="N29" s="60" t="e">
        <f>HLOOKUP('Contract Year 4 - Detail'!N28,'Labor Categories_W_PRICES'!$B$4:$AJ$18,2,FALSE)</f>
        <v>#N/A</v>
      </c>
      <c r="O29" s="60" t="e">
        <f>HLOOKUP('Contract Year 4 - Detail'!O28,'Labor Categories_W_PRICES'!$B$4:$AJ$18,2,FALSE)</f>
        <v>#N/A</v>
      </c>
      <c r="P29" s="60" t="e">
        <f>HLOOKUP('Contract Year 4 - Detail'!P28,'Labor Categories_W_PRICES'!$B$4:$AJ$18,2,FALSE)</f>
        <v>#N/A</v>
      </c>
      <c r="Q29" s="60" t="e">
        <f>HLOOKUP('Contract Year 4 - Detail'!Q28,'Labor Categories_W_PRICES'!$B$4:$AJ$18,2,FALSE)</f>
        <v>#N/A</v>
      </c>
      <c r="R29" s="60" t="e">
        <f>HLOOKUP('Contract Year 4 - Detail'!R28,'Labor Categories_W_PRICES'!$B$4:$AJ$18,2,FALSE)</f>
        <v>#N/A</v>
      </c>
      <c r="S29" s="60" t="e">
        <f>HLOOKUP('Contract Year 4 - Detail'!S28,'Labor Categories_W_PRICES'!$B$4:$AJ$18,2,FALSE)</f>
        <v>#N/A</v>
      </c>
      <c r="T29" s="60" t="e">
        <f>HLOOKUP('Contract Year 4 - Detail'!T28,'Labor Categories_W_PRICES'!$B$4:$AJ$18,2,FALSE)</f>
        <v>#N/A</v>
      </c>
    </row>
    <row r="30" spans="1:20" ht="80.25" customHeight="1" thickTop="1" thickBot="1" x14ac:dyDescent="0.3">
      <c r="A30" s="81"/>
      <c r="B30" s="84"/>
      <c r="C30" s="85"/>
      <c r="D30" s="91"/>
      <c r="E30" s="88"/>
      <c r="F30" s="81"/>
      <c r="G30" s="98"/>
      <c r="H30" s="81"/>
      <c r="I30" s="102">
        <f>SUM(K30:T30)</f>
        <v>1</v>
      </c>
      <c r="J30" s="61" t="s">
        <v>57</v>
      </c>
      <c r="K30" s="60">
        <v>1</v>
      </c>
      <c r="L30" s="60" t="s">
        <v>172</v>
      </c>
      <c r="M30" s="60" t="s">
        <v>172</v>
      </c>
      <c r="N30" s="60" t="s">
        <v>172</v>
      </c>
      <c r="O30" s="60" t="s">
        <v>172</v>
      </c>
      <c r="P30" s="60" t="s">
        <v>172</v>
      </c>
      <c r="Q30" s="60" t="s">
        <v>172</v>
      </c>
      <c r="R30" s="60" t="s">
        <v>172</v>
      </c>
      <c r="S30" s="60" t="s">
        <v>172</v>
      </c>
      <c r="T30" s="60" t="s">
        <v>172</v>
      </c>
    </row>
    <row r="31" spans="1:20" ht="66" customHeight="1" thickTop="1" thickBot="1" x14ac:dyDescent="0.3">
      <c r="A31" s="79" t="s">
        <v>219</v>
      </c>
      <c r="B31" s="82" t="s">
        <v>159</v>
      </c>
      <c r="C31" s="85" t="s">
        <v>264</v>
      </c>
      <c r="D31" s="92" t="s">
        <v>170</v>
      </c>
      <c r="E31" s="86" t="s">
        <v>154</v>
      </c>
      <c r="F31" s="79">
        <v>1</v>
      </c>
      <c r="G31" s="97">
        <v>0</v>
      </c>
      <c r="H31" s="99">
        <f t="shared" ref="H31" si="11">F31*G31</f>
        <v>0</v>
      </c>
      <c r="I31" s="100">
        <v>0</v>
      </c>
      <c r="J31" s="61" t="s">
        <v>20</v>
      </c>
      <c r="K31" s="60" t="s">
        <v>7</v>
      </c>
      <c r="L31" s="60" t="s">
        <v>56</v>
      </c>
      <c r="M31" s="60" t="s">
        <v>56</v>
      </c>
      <c r="N31" s="60" t="s">
        <v>56</v>
      </c>
      <c r="O31" s="60" t="s">
        <v>56</v>
      </c>
      <c r="P31" s="60" t="s">
        <v>56</v>
      </c>
      <c r="Q31" s="60" t="s">
        <v>56</v>
      </c>
      <c r="R31" s="60" t="s">
        <v>56</v>
      </c>
      <c r="S31" s="60" t="s">
        <v>56</v>
      </c>
      <c r="T31" s="60" t="s">
        <v>56</v>
      </c>
    </row>
    <row r="32" spans="1:20" ht="66" customHeight="1" thickTop="1" thickBot="1" x14ac:dyDescent="0.3">
      <c r="A32" s="80"/>
      <c r="B32" s="83"/>
      <c r="C32" s="85"/>
      <c r="D32" s="93"/>
      <c r="E32" s="87"/>
      <c r="F32" s="80"/>
      <c r="G32" s="98"/>
      <c r="H32" s="80"/>
      <c r="I32" s="101"/>
      <c r="J32" s="61" t="s">
        <v>51</v>
      </c>
      <c r="K32" s="60" t="str">
        <f>HLOOKUP('Contract Year 4 - Detail'!K31,'Labor Categories_W_PRICES'!$B$4:$AJ$18,2,FALSE)</f>
        <v>Junior Technician (example)</v>
      </c>
      <c r="L32" s="60" t="e">
        <f>HLOOKUP('Contract Year 4 - Detail'!L31,'Labor Categories_W_PRICES'!$B$4:$AJ$18,2,FALSE)</f>
        <v>#N/A</v>
      </c>
      <c r="M32" s="60" t="e">
        <f>HLOOKUP('Contract Year 4 - Detail'!M31,'Labor Categories_W_PRICES'!$B$4:$AJ$18,2,FALSE)</f>
        <v>#N/A</v>
      </c>
      <c r="N32" s="60" t="e">
        <f>HLOOKUP('Contract Year 4 - Detail'!N31,'Labor Categories_W_PRICES'!$B$4:$AJ$18,2,FALSE)</f>
        <v>#N/A</v>
      </c>
      <c r="O32" s="60" t="e">
        <f>HLOOKUP('Contract Year 4 - Detail'!O31,'Labor Categories_W_PRICES'!$B$4:$AJ$18,2,FALSE)</f>
        <v>#N/A</v>
      </c>
      <c r="P32" s="60" t="e">
        <f>HLOOKUP('Contract Year 4 - Detail'!P31,'Labor Categories_W_PRICES'!$B$4:$AJ$18,2,FALSE)</f>
        <v>#N/A</v>
      </c>
      <c r="Q32" s="60" t="e">
        <f>HLOOKUP('Contract Year 4 - Detail'!Q31,'Labor Categories_W_PRICES'!$B$4:$AJ$18,2,FALSE)</f>
        <v>#N/A</v>
      </c>
      <c r="R32" s="60" t="e">
        <f>HLOOKUP('Contract Year 4 - Detail'!R31,'Labor Categories_W_PRICES'!$B$4:$AJ$18,2,FALSE)</f>
        <v>#N/A</v>
      </c>
      <c r="S32" s="60" t="e">
        <f>HLOOKUP('Contract Year 4 - Detail'!S31,'Labor Categories_W_PRICES'!$B$4:$AJ$18,2,FALSE)</f>
        <v>#N/A</v>
      </c>
      <c r="T32" s="60" t="e">
        <f>HLOOKUP('Contract Year 4 - Detail'!T31,'Labor Categories_W_PRICES'!$B$4:$AJ$18,2,FALSE)</f>
        <v>#N/A</v>
      </c>
    </row>
    <row r="33" spans="1:20" ht="99" customHeight="1" thickTop="1" thickBot="1" x14ac:dyDescent="0.3">
      <c r="A33" s="81"/>
      <c r="B33" s="84"/>
      <c r="C33" s="85"/>
      <c r="D33" s="94"/>
      <c r="E33" s="88"/>
      <c r="F33" s="81"/>
      <c r="G33" s="107"/>
      <c r="H33" s="81"/>
      <c r="I33" s="102"/>
      <c r="J33" s="61" t="s">
        <v>57</v>
      </c>
      <c r="K33" s="60">
        <v>1</v>
      </c>
      <c r="L33" s="60" t="s">
        <v>172</v>
      </c>
      <c r="M33" s="60" t="s">
        <v>172</v>
      </c>
      <c r="N33" s="60" t="s">
        <v>172</v>
      </c>
      <c r="O33" s="60" t="s">
        <v>172</v>
      </c>
      <c r="P33" s="60" t="s">
        <v>172</v>
      </c>
      <c r="Q33" s="60" t="s">
        <v>172</v>
      </c>
      <c r="R33" s="60" t="s">
        <v>172</v>
      </c>
      <c r="S33" s="60" t="s">
        <v>172</v>
      </c>
      <c r="T33" s="60" t="s">
        <v>172</v>
      </c>
    </row>
    <row r="34" spans="1:20" ht="66" customHeight="1" thickTop="1" thickBot="1" x14ac:dyDescent="0.3">
      <c r="A34" s="79" t="s">
        <v>99</v>
      </c>
      <c r="B34" s="82" t="s">
        <v>166</v>
      </c>
      <c r="C34" s="85" t="s">
        <v>243</v>
      </c>
      <c r="D34" s="137" t="s">
        <v>260</v>
      </c>
      <c r="E34" s="86" t="s">
        <v>154</v>
      </c>
      <c r="F34" s="140">
        <v>0</v>
      </c>
      <c r="G34" s="149">
        <v>0</v>
      </c>
      <c r="H34" s="145">
        <f t="shared" ref="H34" si="12">F34*G34</f>
        <v>0</v>
      </c>
      <c r="I34" s="100">
        <v>0</v>
      </c>
      <c r="J34" s="61" t="s">
        <v>20</v>
      </c>
      <c r="K34" s="60" t="s">
        <v>7</v>
      </c>
      <c r="L34" s="60" t="s">
        <v>56</v>
      </c>
      <c r="M34" s="60" t="s">
        <v>56</v>
      </c>
      <c r="N34" s="60" t="s">
        <v>56</v>
      </c>
      <c r="O34" s="60" t="s">
        <v>56</v>
      </c>
      <c r="P34" s="60" t="s">
        <v>56</v>
      </c>
      <c r="Q34" s="60" t="s">
        <v>56</v>
      </c>
      <c r="R34" s="60" t="s">
        <v>56</v>
      </c>
      <c r="S34" s="60" t="s">
        <v>56</v>
      </c>
      <c r="T34" s="60" t="s">
        <v>56</v>
      </c>
    </row>
    <row r="35" spans="1:20" ht="66" customHeight="1" thickTop="1" thickBot="1" x14ac:dyDescent="0.3">
      <c r="A35" s="80"/>
      <c r="B35" s="83"/>
      <c r="C35" s="85"/>
      <c r="D35" s="138"/>
      <c r="E35" s="87"/>
      <c r="F35" s="141"/>
      <c r="G35" s="150"/>
      <c r="H35" s="146"/>
      <c r="I35" s="101"/>
      <c r="J35" s="61" t="s">
        <v>51</v>
      </c>
      <c r="K35" s="60" t="str">
        <f>HLOOKUP('Contract Year 4 - Detail'!K34,'Labor Categories_W_PRICES'!$B$4:$AJ$18,2,FALSE)</f>
        <v>Junior Technician (example)</v>
      </c>
      <c r="L35" s="60" t="e">
        <f>HLOOKUP('Contract Year 4 - Detail'!L34,'Labor Categories_W_PRICES'!$B$4:$AJ$18,2,FALSE)</f>
        <v>#N/A</v>
      </c>
      <c r="M35" s="60" t="e">
        <f>HLOOKUP('Contract Year 4 - Detail'!M34,'Labor Categories_W_PRICES'!$B$4:$AJ$18,2,FALSE)</f>
        <v>#N/A</v>
      </c>
      <c r="N35" s="60" t="e">
        <f>HLOOKUP('Contract Year 4 - Detail'!N34,'Labor Categories_W_PRICES'!$B$4:$AJ$18,2,FALSE)</f>
        <v>#N/A</v>
      </c>
      <c r="O35" s="60" t="e">
        <f>HLOOKUP('Contract Year 4 - Detail'!O34,'Labor Categories_W_PRICES'!$B$4:$AJ$18,2,FALSE)</f>
        <v>#N/A</v>
      </c>
      <c r="P35" s="60" t="e">
        <f>HLOOKUP('Contract Year 4 - Detail'!P34,'Labor Categories_W_PRICES'!$B$4:$AJ$18,2,FALSE)</f>
        <v>#N/A</v>
      </c>
      <c r="Q35" s="60" t="e">
        <f>HLOOKUP('Contract Year 4 - Detail'!Q34,'Labor Categories_W_PRICES'!$B$4:$AJ$18,2,FALSE)</f>
        <v>#N/A</v>
      </c>
      <c r="R35" s="60" t="e">
        <f>HLOOKUP('Contract Year 4 - Detail'!R34,'Labor Categories_W_PRICES'!$B$4:$AJ$18,2,FALSE)</f>
        <v>#N/A</v>
      </c>
      <c r="S35" s="60" t="e">
        <f>HLOOKUP('Contract Year 4 - Detail'!S34,'Labor Categories_W_PRICES'!$B$4:$AJ$18,2,FALSE)</f>
        <v>#N/A</v>
      </c>
      <c r="T35" s="60" t="e">
        <f>HLOOKUP('Contract Year 4 - Detail'!T34,'Labor Categories_W_PRICES'!$B$4:$AJ$18,2,FALSE)</f>
        <v>#N/A</v>
      </c>
    </row>
    <row r="36" spans="1:20" ht="66" customHeight="1" thickTop="1" thickBot="1" x14ac:dyDescent="0.3">
      <c r="A36" s="81"/>
      <c r="B36" s="84"/>
      <c r="C36" s="85"/>
      <c r="D36" s="139"/>
      <c r="E36" s="88"/>
      <c r="F36" s="141"/>
      <c r="G36" s="150"/>
      <c r="H36" s="147"/>
      <c r="I36" s="102">
        <f>SUM(K36:T36)</f>
        <v>1</v>
      </c>
      <c r="J36" s="61" t="s">
        <v>57</v>
      </c>
      <c r="K36" s="73">
        <v>1</v>
      </c>
      <c r="L36" s="73" t="s">
        <v>172</v>
      </c>
      <c r="M36" s="73" t="s">
        <v>172</v>
      </c>
      <c r="N36" s="73" t="s">
        <v>172</v>
      </c>
      <c r="O36" s="73" t="s">
        <v>172</v>
      </c>
      <c r="P36" s="73" t="s">
        <v>172</v>
      </c>
      <c r="Q36" s="73" t="s">
        <v>172</v>
      </c>
      <c r="R36" s="73" t="s">
        <v>172</v>
      </c>
      <c r="S36" s="73" t="s">
        <v>172</v>
      </c>
      <c r="T36" s="73" t="s">
        <v>172</v>
      </c>
    </row>
    <row r="37" spans="1:20" ht="66" customHeight="1" thickTop="1" thickBot="1" x14ac:dyDescent="0.3">
      <c r="A37" s="79" t="s">
        <v>181</v>
      </c>
      <c r="B37" s="82" t="s">
        <v>160</v>
      </c>
      <c r="C37" s="110" t="s">
        <v>279</v>
      </c>
      <c r="D37" s="92" t="s">
        <v>170</v>
      </c>
      <c r="E37" s="119" t="s">
        <v>154</v>
      </c>
      <c r="F37" s="128" t="s">
        <v>203</v>
      </c>
      <c r="G37" s="131" t="s">
        <v>204</v>
      </c>
      <c r="H37" s="97">
        <v>0</v>
      </c>
      <c r="I37" s="103">
        <f t="shared" ref="I37" si="13">SUM(K39:T39)</f>
        <v>0</v>
      </c>
      <c r="J37" s="35" t="s">
        <v>20</v>
      </c>
      <c r="K37" s="62" t="s">
        <v>7</v>
      </c>
      <c r="L37" s="62" t="s">
        <v>56</v>
      </c>
      <c r="M37" s="62" t="s">
        <v>56</v>
      </c>
      <c r="N37" s="62" t="s">
        <v>56</v>
      </c>
      <c r="O37" s="62" t="s">
        <v>56</v>
      </c>
      <c r="P37" s="62" t="s">
        <v>56</v>
      </c>
      <c r="Q37" s="62" t="s">
        <v>56</v>
      </c>
      <c r="R37" s="62" t="s">
        <v>56</v>
      </c>
      <c r="S37" s="62" t="s">
        <v>56</v>
      </c>
      <c r="T37" s="62" t="s">
        <v>56</v>
      </c>
    </row>
    <row r="38" spans="1:20" ht="66" customHeight="1" thickTop="1" thickBot="1" x14ac:dyDescent="0.3">
      <c r="A38" s="80"/>
      <c r="B38" s="83"/>
      <c r="C38" s="111"/>
      <c r="D38" s="93"/>
      <c r="E38" s="120"/>
      <c r="F38" s="129"/>
      <c r="G38" s="132"/>
      <c r="H38" s="98"/>
      <c r="I38" s="104"/>
      <c r="J38" s="35" t="s">
        <v>51</v>
      </c>
      <c r="K38" s="38" t="str">
        <f>HLOOKUP('Contract Year 4 - Detail'!K37,'Labor Categories_W_PRICES'!$B$4:$AJ$18,2,FALSE)</f>
        <v>Junior Technician (example)</v>
      </c>
      <c r="L38" s="38" t="e">
        <f>HLOOKUP('Contract Year 4 - Detail'!L37,'Labor Categories_W_PRICES'!$B$4:$AJ$18,2,FALSE)</f>
        <v>#N/A</v>
      </c>
      <c r="M38" s="38" t="e">
        <f>HLOOKUP('Contract Year 4 - Detail'!M37,'Labor Categories_W_PRICES'!$B$4:$AJ$18,2,FALSE)</f>
        <v>#N/A</v>
      </c>
      <c r="N38" s="38" t="e">
        <f>HLOOKUP('Contract Year 4 - Detail'!N37,'Labor Categories_W_PRICES'!$B$4:$AJ$18,2,FALSE)</f>
        <v>#N/A</v>
      </c>
      <c r="O38" s="38" t="e">
        <f>HLOOKUP('Contract Year 4 - Detail'!O37,'Labor Categories_W_PRICES'!$B$4:$AJ$18,2,FALSE)</f>
        <v>#N/A</v>
      </c>
      <c r="P38" s="38" t="e">
        <f>HLOOKUP('Contract Year 4 - Detail'!P37,'Labor Categories_W_PRICES'!$B$4:$AJ$18,2,FALSE)</f>
        <v>#N/A</v>
      </c>
      <c r="Q38" s="38" t="e">
        <f>HLOOKUP('Contract Year 4 - Detail'!Q37,'Labor Categories_W_PRICES'!$B$4:$AJ$18,2,FALSE)</f>
        <v>#N/A</v>
      </c>
      <c r="R38" s="38" t="e">
        <f>HLOOKUP('Contract Year 4 - Detail'!R37,'Labor Categories_W_PRICES'!$B$4:$AJ$18,2,FALSE)</f>
        <v>#N/A</v>
      </c>
      <c r="S38" s="38" t="e">
        <f>HLOOKUP('Contract Year 4 - Detail'!S37,'Labor Categories_W_PRICES'!$B$4:$AJ$18,2,FALSE)</f>
        <v>#N/A</v>
      </c>
      <c r="T38" s="38" t="e">
        <f>HLOOKUP('Contract Year 4 - Detail'!T37,'Labor Categories_W_PRICES'!$B$4:$AJ$18,2,FALSE)</f>
        <v>#N/A</v>
      </c>
    </row>
    <row r="39" spans="1:20" ht="81" customHeight="1" thickTop="1" thickBot="1" x14ac:dyDescent="0.3">
      <c r="A39" s="81"/>
      <c r="B39" s="84"/>
      <c r="C39" s="112"/>
      <c r="D39" s="94"/>
      <c r="E39" s="121"/>
      <c r="F39" s="130"/>
      <c r="G39" s="133"/>
      <c r="H39" s="98"/>
      <c r="I39" s="105"/>
      <c r="J39" s="39" t="s">
        <v>57</v>
      </c>
      <c r="K39" s="62">
        <v>0</v>
      </c>
      <c r="L39" s="40" t="s">
        <v>172</v>
      </c>
      <c r="M39" s="40" t="s">
        <v>172</v>
      </c>
      <c r="N39" s="40" t="s">
        <v>172</v>
      </c>
      <c r="O39" s="40" t="s">
        <v>172</v>
      </c>
      <c r="P39" s="40" t="s">
        <v>172</v>
      </c>
      <c r="Q39" s="40" t="s">
        <v>172</v>
      </c>
      <c r="R39" s="40" t="s">
        <v>172</v>
      </c>
      <c r="S39" s="40" t="s">
        <v>172</v>
      </c>
      <c r="T39" s="40" t="s">
        <v>172</v>
      </c>
    </row>
    <row r="40" spans="1:20" ht="66" customHeight="1" thickTop="1" thickBot="1" x14ac:dyDescent="0.3">
      <c r="A40" s="79" t="s">
        <v>220</v>
      </c>
      <c r="B40" s="82" t="s">
        <v>161</v>
      </c>
      <c r="C40" s="85" t="s">
        <v>277</v>
      </c>
      <c r="D40" s="89" t="s">
        <v>170</v>
      </c>
      <c r="E40" s="86" t="s">
        <v>154</v>
      </c>
      <c r="F40" s="80">
        <v>1</v>
      </c>
      <c r="G40" s="97">
        <v>0</v>
      </c>
      <c r="H40" s="108">
        <f t="shared" ref="H40" si="14">F40*G40</f>
        <v>0</v>
      </c>
      <c r="I40" s="134">
        <f t="shared" ref="I40" si="15">SUM(K42:T42)</f>
        <v>0</v>
      </c>
      <c r="J40" s="35" t="s">
        <v>20</v>
      </c>
      <c r="K40" s="76" t="s">
        <v>7</v>
      </c>
      <c r="L40" s="76" t="s">
        <v>56</v>
      </c>
      <c r="M40" s="76" t="s">
        <v>56</v>
      </c>
      <c r="N40" s="76" t="s">
        <v>56</v>
      </c>
      <c r="O40" s="76" t="s">
        <v>56</v>
      </c>
      <c r="P40" s="76" t="s">
        <v>56</v>
      </c>
      <c r="Q40" s="76" t="s">
        <v>56</v>
      </c>
      <c r="R40" s="76" t="s">
        <v>56</v>
      </c>
      <c r="S40" s="76" t="s">
        <v>56</v>
      </c>
      <c r="T40" s="76" t="s">
        <v>56</v>
      </c>
    </row>
    <row r="41" spans="1:20" ht="66" customHeight="1" thickTop="1" thickBot="1" x14ac:dyDescent="0.3">
      <c r="A41" s="80"/>
      <c r="B41" s="83"/>
      <c r="C41" s="85"/>
      <c r="D41" s="90"/>
      <c r="E41" s="87"/>
      <c r="F41" s="80"/>
      <c r="G41" s="98"/>
      <c r="H41" s="80"/>
      <c r="I41" s="135"/>
      <c r="J41" s="35" t="s">
        <v>51</v>
      </c>
      <c r="K41" s="38" t="str">
        <f>HLOOKUP('Contract Year 4 - Detail'!K40,'Labor Categories_W_PRICES'!$B$4:$AJ$18,2,FALSE)</f>
        <v>Junior Technician (example)</v>
      </c>
      <c r="L41" s="38" t="e">
        <f>HLOOKUP('Contract Year 4 - Detail'!L40,'Labor Categories_W_PRICES'!$B$4:$AJ$18,2,FALSE)</f>
        <v>#N/A</v>
      </c>
      <c r="M41" s="38" t="e">
        <f>HLOOKUP('Contract Year 4 - Detail'!M40,'Labor Categories_W_PRICES'!$B$4:$AJ$18,2,FALSE)</f>
        <v>#N/A</v>
      </c>
      <c r="N41" s="38" t="e">
        <f>HLOOKUP('Contract Year 4 - Detail'!N40,'Labor Categories_W_PRICES'!$B$4:$AJ$18,2,FALSE)</f>
        <v>#N/A</v>
      </c>
      <c r="O41" s="38" t="e">
        <f>HLOOKUP('Contract Year 4 - Detail'!O40,'Labor Categories_W_PRICES'!$B$4:$AJ$18,2,FALSE)</f>
        <v>#N/A</v>
      </c>
      <c r="P41" s="38" t="e">
        <f>HLOOKUP('Contract Year 4 - Detail'!P40,'Labor Categories_W_PRICES'!$B$4:$AJ$18,2,FALSE)</f>
        <v>#N/A</v>
      </c>
      <c r="Q41" s="38" t="e">
        <f>HLOOKUP('Contract Year 4 - Detail'!Q40,'Labor Categories_W_PRICES'!$B$4:$AJ$18,2,FALSE)</f>
        <v>#N/A</v>
      </c>
      <c r="R41" s="38" t="e">
        <f>HLOOKUP('Contract Year 4 - Detail'!R40,'Labor Categories_W_PRICES'!$B$4:$AJ$18,2,FALSE)</f>
        <v>#N/A</v>
      </c>
      <c r="S41" s="38" t="e">
        <f>HLOOKUP('Contract Year 4 - Detail'!S40,'Labor Categories_W_PRICES'!$B$4:$AJ$18,2,FALSE)</f>
        <v>#N/A</v>
      </c>
      <c r="T41" s="38" t="e">
        <f>HLOOKUP('Contract Year 4 - Detail'!T40,'Labor Categories_W_PRICES'!$B$4:$AJ$18,2,FALSE)</f>
        <v>#N/A</v>
      </c>
    </row>
    <row r="42" spans="1:20" ht="66" customHeight="1" thickTop="1" thickBot="1" x14ac:dyDescent="0.3">
      <c r="A42" s="81"/>
      <c r="B42" s="84"/>
      <c r="C42" s="85" t="s">
        <v>170</v>
      </c>
      <c r="D42" s="91" t="s">
        <v>170</v>
      </c>
      <c r="E42" s="88"/>
      <c r="F42" s="81"/>
      <c r="G42" s="107"/>
      <c r="H42" s="81"/>
      <c r="I42" s="136"/>
      <c r="J42" s="39" t="s">
        <v>57</v>
      </c>
      <c r="K42" s="76">
        <v>0</v>
      </c>
      <c r="L42" s="40" t="s">
        <v>172</v>
      </c>
      <c r="M42" s="40" t="s">
        <v>172</v>
      </c>
      <c r="N42" s="40" t="s">
        <v>172</v>
      </c>
      <c r="O42" s="40" t="s">
        <v>172</v>
      </c>
      <c r="P42" s="40" t="s">
        <v>172</v>
      </c>
      <c r="Q42" s="40" t="s">
        <v>172</v>
      </c>
      <c r="R42" s="40" t="s">
        <v>172</v>
      </c>
      <c r="S42" s="40" t="s">
        <v>172</v>
      </c>
      <c r="T42" s="40" t="s">
        <v>172</v>
      </c>
    </row>
    <row r="43" spans="1:20" ht="18.75" thickBot="1" x14ac:dyDescent="0.3">
      <c r="A43" s="41"/>
      <c r="B43" s="42"/>
      <c r="C43" s="43"/>
      <c r="D43" s="43"/>
      <c r="E43" s="42"/>
      <c r="F43" s="42"/>
      <c r="G43" s="42"/>
      <c r="H43" s="42"/>
      <c r="I43" s="44"/>
      <c r="J43" s="45"/>
      <c r="K43" s="46"/>
      <c r="L43" s="47"/>
      <c r="M43" s="47"/>
      <c r="N43" s="47"/>
      <c r="O43" s="47"/>
      <c r="P43" s="47"/>
      <c r="Q43" s="47"/>
      <c r="R43" s="47"/>
      <c r="S43" s="47"/>
      <c r="T43" s="47"/>
    </row>
    <row r="44" spans="1:20" ht="33" customHeight="1" thickBot="1" x14ac:dyDescent="0.3">
      <c r="A44" s="48" t="s">
        <v>248</v>
      </c>
      <c r="B44" s="49" t="s">
        <v>245</v>
      </c>
      <c r="C44" s="50"/>
      <c r="D44" s="50"/>
      <c r="E44" s="49"/>
      <c r="F44" s="49"/>
      <c r="G44" s="49"/>
      <c r="H44" s="51">
        <f>SUM(H4:H42)</f>
        <v>0</v>
      </c>
      <c r="I44" s="52"/>
      <c r="K44" s="53"/>
      <c r="L44" s="54"/>
      <c r="M44" s="54"/>
      <c r="N44" s="54"/>
      <c r="O44" s="54"/>
      <c r="P44" s="54"/>
      <c r="Q44" s="54"/>
      <c r="R44" s="54"/>
      <c r="S44" s="54"/>
      <c r="T44" s="55"/>
    </row>
  </sheetData>
  <mergeCells count="128">
    <mergeCell ref="K1:T1"/>
    <mergeCell ref="I40:I42"/>
    <mergeCell ref="H37:H39"/>
    <mergeCell ref="I37:I39"/>
    <mergeCell ref="A40:A42"/>
    <mergeCell ref="B40:B42"/>
    <mergeCell ref="C40:C42"/>
    <mergeCell ref="D40:D42"/>
    <mergeCell ref="E40:E42"/>
    <mergeCell ref="F40:F42"/>
    <mergeCell ref="G40:G42"/>
    <mergeCell ref="H40:H42"/>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A31:A33"/>
    <mergeCell ref="B31:B33"/>
    <mergeCell ref="C31:C33"/>
    <mergeCell ref="D31:D33"/>
    <mergeCell ref="E31:E33"/>
    <mergeCell ref="F31:F33"/>
    <mergeCell ref="G31:G33"/>
    <mergeCell ref="H31:H33"/>
    <mergeCell ref="I31:I33"/>
    <mergeCell ref="A28:A30"/>
    <mergeCell ref="B28:B30"/>
    <mergeCell ref="C28:C30"/>
    <mergeCell ref="D28:D30"/>
    <mergeCell ref="E28:E30"/>
    <mergeCell ref="F28:F30"/>
    <mergeCell ref="G28:G30"/>
    <mergeCell ref="H28:H30"/>
    <mergeCell ref="I28:I30"/>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7:A9"/>
    <mergeCell ref="B7:B9"/>
    <mergeCell ref="C7:C9"/>
    <mergeCell ref="D7:D9"/>
    <mergeCell ref="E7:E9"/>
    <mergeCell ref="F7:F9"/>
    <mergeCell ref="G7:G9"/>
    <mergeCell ref="H7:H9"/>
    <mergeCell ref="I7:I9"/>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zoomScale="70" zoomScaleNormal="70" workbookViewId="0">
      <selection activeCell="B4" sqref="B4:B6"/>
    </sheetView>
  </sheetViews>
  <sheetFormatPr defaultColWidth="8.88671875" defaultRowHeight="18" x14ac:dyDescent="0.25"/>
  <cols>
    <col min="1" max="1" width="12.21875" style="56" customWidth="1"/>
    <col min="2" max="2" width="27.6640625" style="56" customWidth="1"/>
    <col min="3" max="3" width="67" style="31" customWidth="1"/>
    <col min="4" max="4" width="58.88671875" style="31" customWidth="1"/>
    <col min="5" max="6" width="12.77734375" style="56" customWidth="1"/>
    <col min="7" max="7" width="18.88671875" style="56" customWidth="1"/>
    <col min="8" max="8" width="22.33203125" style="56" customWidth="1"/>
    <col min="9" max="9" width="17" style="57"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3" t="s">
        <v>257</v>
      </c>
      <c r="B1" s="114"/>
      <c r="C1" s="114"/>
      <c r="D1" s="114"/>
      <c r="E1" s="114"/>
      <c r="F1" s="114"/>
      <c r="G1" s="114"/>
      <c r="H1" s="114"/>
      <c r="I1" s="28"/>
      <c r="J1" s="29"/>
      <c r="K1" s="29" t="s">
        <v>258</v>
      </c>
      <c r="L1" s="29"/>
      <c r="M1" s="29"/>
      <c r="N1" s="29"/>
      <c r="O1" s="29"/>
      <c r="P1" s="29"/>
      <c r="Q1" s="29"/>
      <c r="R1" s="29"/>
      <c r="S1" s="29"/>
      <c r="T1" s="30"/>
    </row>
    <row r="2" spans="1:20" ht="15.75" customHeight="1" x14ac:dyDescent="0.25">
      <c r="A2" s="115" t="s">
        <v>0</v>
      </c>
      <c r="B2" s="115" t="s">
        <v>1</v>
      </c>
      <c r="C2" s="115" t="s">
        <v>168</v>
      </c>
      <c r="D2" s="63"/>
      <c r="E2" s="115" t="s">
        <v>17</v>
      </c>
      <c r="F2" s="115" t="s">
        <v>5</v>
      </c>
      <c r="G2" s="115" t="s">
        <v>167</v>
      </c>
      <c r="H2" s="115" t="str">
        <f>CONCATENATE("Total Service or Product Price (Contract Year ",RIGHT(A4,LEN(A4)-FIND("-",A4)),")")</f>
        <v>Total Service or Product Price (Contract Year 5)</v>
      </c>
      <c r="I2" s="95" t="s">
        <v>63</v>
      </c>
      <c r="J2" s="95" t="s">
        <v>60</v>
      </c>
      <c r="K2" s="32"/>
      <c r="L2" s="33"/>
      <c r="M2" s="33"/>
      <c r="N2" s="33"/>
      <c r="O2" s="33"/>
      <c r="P2" s="33"/>
      <c r="Q2" s="33"/>
      <c r="R2" s="33"/>
      <c r="S2" s="33"/>
      <c r="T2" s="34"/>
    </row>
    <row r="3" spans="1:20" ht="60.75" customHeight="1" thickBot="1" x14ac:dyDescent="0.3">
      <c r="A3" s="116"/>
      <c r="B3" s="116"/>
      <c r="C3" s="117"/>
      <c r="D3" s="64" t="s">
        <v>169</v>
      </c>
      <c r="E3" s="116" t="s">
        <v>17</v>
      </c>
      <c r="F3" s="116"/>
      <c r="G3" s="117"/>
      <c r="H3" s="116"/>
      <c r="I3" s="96"/>
      <c r="J3" s="96"/>
      <c r="K3" s="70" t="s">
        <v>16</v>
      </c>
      <c r="L3" s="71"/>
      <c r="M3" s="71"/>
      <c r="N3" s="71"/>
      <c r="O3" s="71"/>
      <c r="P3" s="71"/>
      <c r="Q3" s="71"/>
      <c r="R3" s="71"/>
      <c r="S3" s="71"/>
      <c r="T3" s="72"/>
    </row>
    <row r="4" spans="1:20" ht="66" customHeight="1" thickTop="1" thickBot="1" x14ac:dyDescent="0.3">
      <c r="A4" s="79" t="s">
        <v>100</v>
      </c>
      <c r="B4" s="82" t="s">
        <v>282</v>
      </c>
      <c r="C4" s="109" t="s">
        <v>210</v>
      </c>
      <c r="D4" s="137" t="s">
        <v>260</v>
      </c>
      <c r="E4" s="86" t="s">
        <v>152</v>
      </c>
      <c r="F4" s="140">
        <v>0</v>
      </c>
      <c r="G4" s="143">
        <v>0</v>
      </c>
      <c r="H4" s="145">
        <f>F4*G4</f>
        <v>0</v>
      </c>
      <c r="I4" s="100">
        <v>0</v>
      </c>
      <c r="J4" s="61" t="s">
        <v>20</v>
      </c>
      <c r="K4" s="60" t="s">
        <v>7</v>
      </c>
      <c r="L4" s="60" t="s">
        <v>56</v>
      </c>
      <c r="M4" s="60" t="s">
        <v>56</v>
      </c>
      <c r="N4" s="60" t="s">
        <v>56</v>
      </c>
      <c r="O4" s="60" t="s">
        <v>56</v>
      </c>
      <c r="P4" s="60" t="s">
        <v>56</v>
      </c>
      <c r="Q4" s="60" t="s">
        <v>56</v>
      </c>
      <c r="R4" s="60" t="s">
        <v>56</v>
      </c>
      <c r="S4" s="60" t="s">
        <v>56</v>
      </c>
      <c r="T4" s="60" t="s">
        <v>56</v>
      </c>
    </row>
    <row r="5" spans="1:20" ht="66" customHeight="1" thickTop="1" thickBot="1" x14ac:dyDescent="0.3">
      <c r="A5" s="80"/>
      <c r="B5" s="83"/>
      <c r="C5" s="109"/>
      <c r="D5" s="138"/>
      <c r="E5" s="87"/>
      <c r="F5" s="141"/>
      <c r="G5" s="144"/>
      <c r="H5" s="146"/>
      <c r="I5" s="101"/>
      <c r="J5" s="61" t="s">
        <v>51</v>
      </c>
      <c r="K5" s="60" t="str">
        <f>HLOOKUP('Contract Year 5 - Detail'!K4,'Labor Categories_W_PRICES'!$B$4:$AJ$18,2,FALSE)</f>
        <v>Junior Technician (example)</v>
      </c>
      <c r="L5" s="60" t="e">
        <f>HLOOKUP('Contract Year 5 - Detail'!L4,'Labor Categories_W_PRICES'!$B$4:$AJ$18,2,FALSE)</f>
        <v>#N/A</v>
      </c>
      <c r="M5" s="60" t="e">
        <f>HLOOKUP('Contract Year 5 - Detail'!M4,'Labor Categories_W_PRICES'!$B$4:$AJ$18,2,FALSE)</f>
        <v>#N/A</v>
      </c>
      <c r="N5" s="60" t="e">
        <f>HLOOKUP('Contract Year 5 - Detail'!N4,'Labor Categories_W_PRICES'!$B$4:$AJ$18,2,FALSE)</f>
        <v>#N/A</v>
      </c>
      <c r="O5" s="60" t="e">
        <f>HLOOKUP('Contract Year 5 - Detail'!O4,'Labor Categories_W_PRICES'!$B$4:$AJ$18,2,FALSE)</f>
        <v>#N/A</v>
      </c>
      <c r="P5" s="60" t="e">
        <f>HLOOKUP('Contract Year 5 - Detail'!P4,'Labor Categories_W_PRICES'!$B$4:$AJ$18,2,FALSE)</f>
        <v>#N/A</v>
      </c>
      <c r="Q5" s="60" t="e">
        <f>HLOOKUP('Contract Year 5 - Detail'!Q4,'Labor Categories_W_PRICES'!$B$4:$AJ$18,2,FALSE)</f>
        <v>#N/A</v>
      </c>
      <c r="R5" s="60" t="e">
        <f>HLOOKUP('Contract Year 5 - Detail'!R4,'Labor Categories_W_PRICES'!$B$4:$AJ$18,2,FALSE)</f>
        <v>#N/A</v>
      </c>
      <c r="S5" s="60" t="e">
        <f>HLOOKUP('Contract Year 5 - Detail'!S4,'Labor Categories_W_PRICES'!$B$4:$AJ$18,2,FALSE)</f>
        <v>#N/A</v>
      </c>
      <c r="T5" s="60" t="e">
        <f>HLOOKUP('Contract Year 5 - Detail'!T4,'Labor Categories_W_PRICES'!$B$4:$AJ$18,2,FALSE)</f>
        <v>#N/A</v>
      </c>
    </row>
    <row r="6" spans="1:20" ht="66" customHeight="1" thickTop="1" thickBot="1" x14ac:dyDescent="0.3">
      <c r="A6" s="81"/>
      <c r="B6" s="84"/>
      <c r="C6" s="109"/>
      <c r="D6" s="139"/>
      <c r="E6" s="88"/>
      <c r="F6" s="142"/>
      <c r="G6" s="144"/>
      <c r="H6" s="147"/>
      <c r="I6" s="102">
        <f>SUM(K6:T6)</f>
        <v>1</v>
      </c>
      <c r="J6" s="61" t="s">
        <v>57</v>
      </c>
      <c r="K6" s="60">
        <v>1</v>
      </c>
      <c r="L6" s="60" t="s">
        <v>58</v>
      </c>
      <c r="M6" s="60" t="s">
        <v>58</v>
      </c>
      <c r="N6" s="60" t="s">
        <v>58</v>
      </c>
      <c r="O6" s="60" t="s">
        <v>58</v>
      </c>
      <c r="P6" s="60" t="s">
        <v>58</v>
      </c>
      <c r="Q6" s="60" t="s">
        <v>58</v>
      </c>
      <c r="R6" s="60" t="s">
        <v>58</v>
      </c>
      <c r="S6" s="60" t="s">
        <v>58</v>
      </c>
      <c r="T6" s="60" t="s">
        <v>58</v>
      </c>
    </row>
    <row r="7" spans="1:20" ht="66" customHeight="1" thickTop="1" thickBot="1" x14ac:dyDescent="0.3">
      <c r="A7" s="79" t="s">
        <v>182</v>
      </c>
      <c r="B7" s="82" t="s">
        <v>278</v>
      </c>
      <c r="C7" s="109" t="s">
        <v>281</v>
      </c>
      <c r="D7" s="92"/>
      <c r="E7" s="86" t="s">
        <v>152</v>
      </c>
      <c r="F7" s="140">
        <v>0</v>
      </c>
      <c r="G7" s="143">
        <v>0</v>
      </c>
      <c r="H7" s="145">
        <f t="shared" ref="H7" si="0">F7*G7</f>
        <v>0</v>
      </c>
      <c r="I7" s="100">
        <v>0</v>
      </c>
      <c r="J7" s="61" t="s">
        <v>20</v>
      </c>
      <c r="K7" s="60" t="s">
        <v>7</v>
      </c>
      <c r="L7" s="60" t="s">
        <v>56</v>
      </c>
      <c r="M7" s="60" t="s">
        <v>56</v>
      </c>
      <c r="N7" s="60" t="s">
        <v>56</v>
      </c>
      <c r="O7" s="60" t="s">
        <v>56</v>
      </c>
      <c r="P7" s="60" t="s">
        <v>56</v>
      </c>
      <c r="Q7" s="60" t="s">
        <v>56</v>
      </c>
      <c r="R7" s="60" t="s">
        <v>56</v>
      </c>
      <c r="S7" s="60" t="s">
        <v>56</v>
      </c>
      <c r="T7" s="60" t="s">
        <v>56</v>
      </c>
    </row>
    <row r="8" spans="1:20" ht="66" customHeight="1" thickTop="1" thickBot="1" x14ac:dyDescent="0.3">
      <c r="A8" s="80"/>
      <c r="B8" s="83"/>
      <c r="C8" s="109"/>
      <c r="D8" s="93"/>
      <c r="E8" s="87"/>
      <c r="F8" s="141"/>
      <c r="G8" s="144"/>
      <c r="H8" s="146"/>
      <c r="I8" s="101"/>
      <c r="J8" s="61" t="s">
        <v>51</v>
      </c>
      <c r="K8" s="60" t="str">
        <f>HLOOKUP('Contract Year 5 - Detail'!K7,'Labor Categories_W_PRICES'!$B$4:$AJ$18,2,FALSE)</f>
        <v>Junior Technician (example)</v>
      </c>
      <c r="L8" s="60" t="e">
        <f>HLOOKUP('Contract Year 5 - Detail'!L7,'Labor Categories_W_PRICES'!$B$4:$AJ$18,2,FALSE)</f>
        <v>#N/A</v>
      </c>
      <c r="M8" s="60" t="e">
        <f>HLOOKUP('Contract Year 5 - Detail'!M7,'Labor Categories_W_PRICES'!$B$4:$AJ$18,2,FALSE)</f>
        <v>#N/A</v>
      </c>
      <c r="N8" s="60" t="e">
        <f>HLOOKUP('Contract Year 5 - Detail'!N7,'Labor Categories_W_PRICES'!$B$4:$AJ$18,2,FALSE)</f>
        <v>#N/A</v>
      </c>
      <c r="O8" s="60" t="e">
        <f>HLOOKUP('Contract Year 5 - Detail'!O7,'Labor Categories_W_PRICES'!$B$4:$AJ$18,2,FALSE)</f>
        <v>#N/A</v>
      </c>
      <c r="P8" s="60" t="e">
        <f>HLOOKUP('Contract Year 5 - Detail'!P7,'Labor Categories_W_PRICES'!$B$4:$AJ$18,2,FALSE)</f>
        <v>#N/A</v>
      </c>
      <c r="Q8" s="60" t="e">
        <f>HLOOKUP('Contract Year 5 - Detail'!Q7,'Labor Categories_W_PRICES'!$B$4:$AJ$18,2,FALSE)</f>
        <v>#N/A</v>
      </c>
      <c r="R8" s="60" t="e">
        <f>HLOOKUP('Contract Year 5 - Detail'!R7,'Labor Categories_W_PRICES'!$B$4:$AJ$18,2,FALSE)</f>
        <v>#N/A</v>
      </c>
      <c r="S8" s="60" t="e">
        <f>HLOOKUP('Contract Year 5 - Detail'!S7,'Labor Categories_W_PRICES'!$B$4:$AJ$18,2,FALSE)</f>
        <v>#N/A</v>
      </c>
      <c r="T8" s="60" t="e">
        <f>HLOOKUP('Contract Year 5 - Detail'!T7,'Labor Categories_W_PRICES'!$B$4:$AJ$18,2,FALSE)</f>
        <v>#N/A</v>
      </c>
    </row>
    <row r="9" spans="1:20" ht="66" customHeight="1" thickTop="1" thickBot="1" x14ac:dyDescent="0.3">
      <c r="A9" s="81"/>
      <c r="B9" s="84"/>
      <c r="C9" s="109"/>
      <c r="D9" s="94"/>
      <c r="E9" s="88"/>
      <c r="F9" s="141"/>
      <c r="G9" s="148"/>
      <c r="H9" s="147"/>
      <c r="I9" s="102"/>
      <c r="J9" s="61" t="s">
        <v>57</v>
      </c>
      <c r="K9" s="73">
        <v>1</v>
      </c>
      <c r="L9" s="73" t="s">
        <v>58</v>
      </c>
      <c r="M9" s="73" t="s">
        <v>58</v>
      </c>
      <c r="N9" s="73" t="s">
        <v>58</v>
      </c>
      <c r="O9" s="73" t="s">
        <v>58</v>
      </c>
      <c r="P9" s="73" t="s">
        <v>58</v>
      </c>
      <c r="Q9" s="73" t="s">
        <v>58</v>
      </c>
      <c r="R9" s="73" t="s">
        <v>58</v>
      </c>
      <c r="S9" s="73" t="s">
        <v>58</v>
      </c>
      <c r="T9" s="73" t="s">
        <v>58</v>
      </c>
    </row>
    <row r="10" spans="1:20" ht="66" customHeight="1" thickTop="1" thickBot="1" x14ac:dyDescent="0.3">
      <c r="A10" s="79" t="s">
        <v>183</v>
      </c>
      <c r="B10" s="82" t="s">
        <v>153</v>
      </c>
      <c r="C10" s="109" t="s">
        <v>261</v>
      </c>
      <c r="D10" s="92" t="s">
        <v>170</v>
      </c>
      <c r="E10" s="119" t="s">
        <v>154</v>
      </c>
      <c r="F10" s="122" t="s">
        <v>203</v>
      </c>
      <c r="G10" s="125" t="s">
        <v>204</v>
      </c>
      <c r="H10" s="97">
        <v>0</v>
      </c>
      <c r="I10" s="103">
        <f>SUM(K12:T12)</f>
        <v>0</v>
      </c>
      <c r="J10" s="35" t="s">
        <v>20</v>
      </c>
      <c r="K10" s="62" t="s">
        <v>7</v>
      </c>
      <c r="L10" s="62" t="s">
        <v>56</v>
      </c>
      <c r="M10" s="62" t="s">
        <v>56</v>
      </c>
      <c r="N10" s="62" t="s">
        <v>56</v>
      </c>
      <c r="O10" s="62" t="s">
        <v>56</v>
      </c>
      <c r="P10" s="62" t="s">
        <v>56</v>
      </c>
      <c r="Q10" s="62" t="s">
        <v>56</v>
      </c>
      <c r="R10" s="62" t="s">
        <v>56</v>
      </c>
      <c r="S10" s="62" t="s">
        <v>56</v>
      </c>
      <c r="T10" s="62" t="s">
        <v>56</v>
      </c>
    </row>
    <row r="11" spans="1:20" ht="66" customHeight="1" thickTop="1" thickBot="1" x14ac:dyDescent="0.3">
      <c r="A11" s="80"/>
      <c r="B11" s="83"/>
      <c r="C11" s="109"/>
      <c r="D11" s="93"/>
      <c r="E11" s="120"/>
      <c r="F11" s="123"/>
      <c r="G11" s="126"/>
      <c r="H11" s="98"/>
      <c r="I11" s="104"/>
      <c r="J11" s="35" t="s">
        <v>51</v>
      </c>
      <c r="K11" s="38" t="str">
        <f>HLOOKUP('Contract Year 5 - Detail'!K10,'Labor Categories_W_PRICES'!$B$4:$AJ$18,2,FALSE)</f>
        <v>Junior Technician (example)</v>
      </c>
      <c r="L11" s="38" t="e">
        <f>HLOOKUP('Contract Year 5 - Detail'!L10,'Labor Categories_W_PRICES'!$B$4:$AJ$18,2,FALSE)</f>
        <v>#N/A</v>
      </c>
      <c r="M11" s="38" t="e">
        <f>HLOOKUP('Contract Year 5 - Detail'!M10,'Labor Categories_W_PRICES'!$B$4:$AJ$18,2,FALSE)</f>
        <v>#N/A</v>
      </c>
      <c r="N11" s="38" t="e">
        <f>HLOOKUP('Contract Year 5 - Detail'!N10,'Labor Categories_W_PRICES'!$B$4:$AJ$18,2,FALSE)</f>
        <v>#N/A</v>
      </c>
      <c r="O11" s="38" t="e">
        <f>HLOOKUP('Contract Year 5 - Detail'!O10,'Labor Categories_W_PRICES'!$B$4:$AJ$18,2,FALSE)</f>
        <v>#N/A</v>
      </c>
      <c r="P11" s="38" t="e">
        <f>HLOOKUP('Contract Year 5 - Detail'!P10,'Labor Categories_W_PRICES'!$B$4:$AJ$18,2,FALSE)</f>
        <v>#N/A</v>
      </c>
      <c r="Q11" s="38" t="e">
        <f>HLOOKUP('Contract Year 5 - Detail'!Q10,'Labor Categories_W_PRICES'!$B$4:$AJ$18,2,FALSE)</f>
        <v>#N/A</v>
      </c>
      <c r="R11" s="38" t="e">
        <f>HLOOKUP('Contract Year 5 - Detail'!R10,'Labor Categories_W_PRICES'!$B$4:$AJ$18,2,FALSE)</f>
        <v>#N/A</v>
      </c>
      <c r="S11" s="38" t="e">
        <f>HLOOKUP('Contract Year 5 - Detail'!S10,'Labor Categories_W_PRICES'!$B$4:$AJ$18,2,FALSE)</f>
        <v>#N/A</v>
      </c>
      <c r="T11" s="38" t="e">
        <f>HLOOKUP('Contract Year 5 - Detail'!T10,'Labor Categories_W_PRICES'!$B$4:$AJ$18,2,FALSE)</f>
        <v>#N/A</v>
      </c>
    </row>
    <row r="12" spans="1:20" ht="66" customHeight="1" thickTop="1" thickBot="1" x14ac:dyDescent="0.3">
      <c r="A12" s="81"/>
      <c r="B12" s="84"/>
      <c r="C12" s="109"/>
      <c r="D12" s="94"/>
      <c r="E12" s="121"/>
      <c r="F12" s="124"/>
      <c r="G12" s="127"/>
      <c r="H12" s="98"/>
      <c r="I12" s="105"/>
      <c r="J12" s="39" t="s">
        <v>57</v>
      </c>
      <c r="K12" s="62">
        <v>0</v>
      </c>
      <c r="L12" s="40" t="s">
        <v>172</v>
      </c>
      <c r="M12" s="40" t="s">
        <v>172</v>
      </c>
      <c r="N12" s="40" t="s">
        <v>172</v>
      </c>
      <c r="O12" s="40" t="s">
        <v>172</v>
      </c>
      <c r="P12" s="40" t="s">
        <v>172</v>
      </c>
      <c r="Q12" s="40" t="s">
        <v>172</v>
      </c>
      <c r="R12" s="40" t="s">
        <v>172</v>
      </c>
      <c r="S12" s="40" t="s">
        <v>172</v>
      </c>
      <c r="T12" s="40" t="s">
        <v>172</v>
      </c>
    </row>
    <row r="13" spans="1:20" ht="66" customHeight="1" thickTop="1" thickBot="1" x14ac:dyDescent="0.3">
      <c r="A13" s="79" t="s">
        <v>221</v>
      </c>
      <c r="B13" s="82" t="s">
        <v>259</v>
      </c>
      <c r="C13" s="109" t="s">
        <v>276</v>
      </c>
      <c r="D13" s="92" t="s">
        <v>170</v>
      </c>
      <c r="E13" s="86" t="s">
        <v>154</v>
      </c>
      <c r="F13" s="80">
        <v>1</v>
      </c>
      <c r="G13" s="106">
        <v>0</v>
      </c>
      <c r="H13" s="108">
        <f t="shared" ref="H13" si="1">F13*G13</f>
        <v>0</v>
      </c>
      <c r="I13" s="103">
        <f>SUM(K15:T15)</f>
        <v>0</v>
      </c>
      <c r="J13" s="35" t="s">
        <v>20</v>
      </c>
      <c r="K13" s="75" t="s">
        <v>7</v>
      </c>
      <c r="L13" s="75" t="s">
        <v>56</v>
      </c>
      <c r="M13" s="75" t="s">
        <v>56</v>
      </c>
      <c r="N13" s="75" t="s">
        <v>56</v>
      </c>
      <c r="O13" s="75" t="s">
        <v>56</v>
      </c>
      <c r="P13" s="75" t="s">
        <v>56</v>
      </c>
      <c r="Q13" s="75" t="s">
        <v>56</v>
      </c>
      <c r="R13" s="75" t="s">
        <v>56</v>
      </c>
      <c r="S13" s="75" t="s">
        <v>56</v>
      </c>
      <c r="T13" s="75" t="s">
        <v>56</v>
      </c>
    </row>
    <row r="14" spans="1:20" ht="66" customHeight="1" thickTop="1" thickBot="1" x14ac:dyDescent="0.3">
      <c r="A14" s="80"/>
      <c r="B14" s="83"/>
      <c r="C14" s="109"/>
      <c r="D14" s="93"/>
      <c r="E14" s="87"/>
      <c r="F14" s="80"/>
      <c r="G14" s="98"/>
      <c r="H14" s="80"/>
      <c r="I14" s="104"/>
      <c r="J14" s="35" t="s">
        <v>51</v>
      </c>
      <c r="K14" s="38" t="str">
        <f>HLOOKUP('Contract Year 5 - Detail'!K13,'Labor Categories_W_PRICES'!$B$4:$AJ$18,2,FALSE)</f>
        <v>Junior Technician (example)</v>
      </c>
      <c r="L14" s="38" t="e">
        <f>HLOOKUP('Contract Year 5 - Detail'!L13,'Labor Categories_W_PRICES'!$B$4:$AJ$18,2,FALSE)</f>
        <v>#N/A</v>
      </c>
      <c r="M14" s="38" t="e">
        <f>HLOOKUP('Contract Year 5 - Detail'!M13,'Labor Categories_W_PRICES'!$B$4:$AJ$18,2,FALSE)</f>
        <v>#N/A</v>
      </c>
      <c r="N14" s="38" t="e">
        <f>HLOOKUP('Contract Year 5 - Detail'!N13,'Labor Categories_W_PRICES'!$B$4:$AJ$18,2,FALSE)</f>
        <v>#N/A</v>
      </c>
      <c r="O14" s="38" t="e">
        <f>HLOOKUP('Contract Year 5 - Detail'!O13,'Labor Categories_W_PRICES'!$B$4:$AJ$18,2,FALSE)</f>
        <v>#N/A</v>
      </c>
      <c r="P14" s="38" t="e">
        <f>HLOOKUP('Contract Year 5 - Detail'!P13,'Labor Categories_W_PRICES'!$B$4:$AJ$18,2,FALSE)</f>
        <v>#N/A</v>
      </c>
      <c r="Q14" s="38" t="e">
        <f>HLOOKUP('Contract Year 5 - Detail'!Q13,'Labor Categories_W_PRICES'!$B$4:$AJ$18,2,FALSE)</f>
        <v>#N/A</v>
      </c>
      <c r="R14" s="38" t="e">
        <f>HLOOKUP('Contract Year 5 - Detail'!R13,'Labor Categories_W_PRICES'!$B$4:$AJ$18,2,FALSE)</f>
        <v>#N/A</v>
      </c>
      <c r="S14" s="38" t="e">
        <f>HLOOKUP('Contract Year 5 - Detail'!S13,'Labor Categories_W_PRICES'!$B$4:$AJ$18,2,FALSE)</f>
        <v>#N/A</v>
      </c>
      <c r="T14" s="38" t="e">
        <f>HLOOKUP('Contract Year 5 - Detail'!T13,'Labor Categories_W_PRICES'!$B$4:$AJ$18,2,FALSE)</f>
        <v>#N/A</v>
      </c>
    </row>
    <row r="15" spans="1:20" ht="66" customHeight="1" thickTop="1" thickBot="1" x14ac:dyDescent="0.3">
      <c r="A15" s="81"/>
      <c r="B15" s="84"/>
      <c r="C15" s="109"/>
      <c r="D15" s="94"/>
      <c r="E15" s="88"/>
      <c r="F15" s="81"/>
      <c r="G15" s="107"/>
      <c r="H15" s="81"/>
      <c r="I15" s="105"/>
      <c r="J15" s="39" t="s">
        <v>57</v>
      </c>
      <c r="K15" s="75">
        <v>0</v>
      </c>
      <c r="L15" s="40" t="s">
        <v>172</v>
      </c>
      <c r="M15" s="40" t="s">
        <v>172</v>
      </c>
      <c r="N15" s="40" t="s">
        <v>172</v>
      </c>
      <c r="O15" s="40" t="s">
        <v>172</v>
      </c>
      <c r="P15" s="40" t="s">
        <v>172</v>
      </c>
      <c r="Q15" s="40" t="s">
        <v>172</v>
      </c>
      <c r="R15" s="40" t="s">
        <v>172</v>
      </c>
      <c r="S15" s="40" t="s">
        <v>172</v>
      </c>
      <c r="T15" s="40" t="s">
        <v>172</v>
      </c>
    </row>
    <row r="16" spans="1:20" ht="66" customHeight="1" thickTop="1" thickBot="1" x14ac:dyDescent="0.3">
      <c r="A16" s="79" t="s">
        <v>101</v>
      </c>
      <c r="B16" s="82" t="s">
        <v>155</v>
      </c>
      <c r="C16" s="85" t="s">
        <v>242</v>
      </c>
      <c r="D16" s="89" t="s">
        <v>170</v>
      </c>
      <c r="E16" s="86" t="s">
        <v>154</v>
      </c>
      <c r="F16" s="79">
        <v>1</v>
      </c>
      <c r="G16" s="97">
        <v>0</v>
      </c>
      <c r="H16" s="99">
        <f t="shared" ref="H16" si="2">F16*G16</f>
        <v>0</v>
      </c>
      <c r="I16" s="103">
        <f t="shared" ref="I16" si="3">SUM(K18:T18)</f>
        <v>0</v>
      </c>
      <c r="J16" s="35" t="s">
        <v>20</v>
      </c>
      <c r="K16" s="62" t="s">
        <v>7</v>
      </c>
      <c r="L16" s="62" t="s">
        <v>56</v>
      </c>
      <c r="M16" s="62" t="s">
        <v>56</v>
      </c>
      <c r="N16" s="62" t="s">
        <v>56</v>
      </c>
      <c r="O16" s="62" t="s">
        <v>56</v>
      </c>
      <c r="P16" s="62" t="s">
        <v>56</v>
      </c>
      <c r="Q16" s="62" t="s">
        <v>56</v>
      </c>
      <c r="R16" s="62" t="s">
        <v>56</v>
      </c>
      <c r="S16" s="62" t="s">
        <v>56</v>
      </c>
      <c r="T16" s="62" t="s">
        <v>56</v>
      </c>
    </row>
    <row r="17" spans="1:20" ht="66" customHeight="1" thickTop="1" thickBot="1" x14ac:dyDescent="0.3">
      <c r="A17" s="80"/>
      <c r="B17" s="83"/>
      <c r="C17" s="85"/>
      <c r="D17" s="90"/>
      <c r="E17" s="87"/>
      <c r="F17" s="80"/>
      <c r="G17" s="98"/>
      <c r="H17" s="80"/>
      <c r="I17" s="104"/>
      <c r="J17" s="35" t="s">
        <v>51</v>
      </c>
      <c r="K17" s="38" t="str">
        <f>HLOOKUP('Contract Year 5 - Detail'!K16,'Labor Categories_W_PRICES'!$B$4:$AJ$18,2,FALSE)</f>
        <v>Junior Technician (example)</v>
      </c>
      <c r="L17" s="38" t="e">
        <f>HLOOKUP('Contract Year 5 - Detail'!L16,'Labor Categories_W_PRICES'!$B$4:$AJ$18,2,FALSE)</f>
        <v>#N/A</v>
      </c>
      <c r="M17" s="38" t="e">
        <f>HLOOKUP('Contract Year 5 - Detail'!M16,'Labor Categories_W_PRICES'!$B$4:$AJ$18,2,FALSE)</f>
        <v>#N/A</v>
      </c>
      <c r="N17" s="38" t="e">
        <f>HLOOKUP('Contract Year 5 - Detail'!N16,'Labor Categories_W_PRICES'!$B$4:$AJ$18,2,FALSE)</f>
        <v>#N/A</v>
      </c>
      <c r="O17" s="38" t="e">
        <f>HLOOKUP('Contract Year 5 - Detail'!O16,'Labor Categories_W_PRICES'!$B$4:$AJ$18,2,FALSE)</f>
        <v>#N/A</v>
      </c>
      <c r="P17" s="38" t="e">
        <f>HLOOKUP('Contract Year 5 - Detail'!P16,'Labor Categories_W_PRICES'!$B$4:$AJ$18,2,FALSE)</f>
        <v>#N/A</v>
      </c>
      <c r="Q17" s="38" t="e">
        <f>HLOOKUP('Contract Year 5 - Detail'!Q16,'Labor Categories_W_PRICES'!$B$4:$AJ$18,2,FALSE)</f>
        <v>#N/A</v>
      </c>
      <c r="R17" s="38" t="e">
        <f>HLOOKUP('Contract Year 5 - Detail'!R16,'Labor Categories_W_PRICES'!$B$4:$AJ$18,2,FALSE)</f>
        <v>#N/A</v>
      </c>
      <c r="S17" s="38" t="e">
        <f>HLOOKUP('Contract Year 5 - Detail'!S16,'Labor Categories_W_PRICES'!$B$4:$AJ$18,2,FALSE)</f>
        <v>#N/A</v>
      </c>
      <c r="T17" s="38" t="e">
        <f>HLOOKUP('Contract Year 5 - Detail'!T16,'Labor Categories_W_PRICES'!$B$4:$AJ$18,2,FALSE)</f>
        <v>#N/A</v>
      </c>
    </row>
    <row r="18" spans="1:20" ht="66" customHeight="1" thickTop="1" thickBot="1" x14ac:dyDescent="0.3">
      <c r="A18" s="81"/>
      <c r="B18" s="84"/>
      <c r="C18" s="85" t="s">
        <v>170</v>
      </c>
      <c r="D18" s="91"/>
      <c r="E18" s="88"/>
      <c r="F18" s="81"/>
      <c r="G18" s="107"/>
      <c r="H18" s="81"/>
      <c r="I18" s="105"/>
      <c r="J18" s="39" t="s">
        <v>57</v>
      </c>
      <c r="K18" s="62">
        <v>0</v>
      </c>
      <c r="L18" s="40" t="s">
        <v>172</v>
      </c>
      <c r="M18" s="40" t="s">
        <v>172</v>
      </c>
      <c r="N18" s="40" t="s">
        <v>172</v>
      </c>
      <c r="O18" s="40" t="s">
        <v>172</v>
      </c>
      <c r="P18" s="40" t="s">
        <v>172</v>
      </c>
      <c r="Q18" s="40" t="s">
        <v>172</v>
      </c>
      <c r="R18" s="40" t="s">
        <v>172</v>
      </c>
      <c r="S18" s="40" t="s">
        <v>172</v>
      </c>
      <c r="T18" s="40" t="s">
        <v>172</v>
      </c>
    </row>
    <row r="19" spans="1:20" ht="66" customHeight="1" thickTop="1" thickBot="1" x14ac:dyDescent="0.3">
      <c r="A19" s="79" t="s">
        <v>102</v>
      </c>
      <c r="B19" s="82" t="s">
        <v>156</v>
      </c>
      <c r="C19" s="85" t="s">
        <v>262</v>
      </c>
      <c r="D19" s="92" t="s">
        <v>170</v>
      </c>
      <c r="E19" s="86" t="s">
        <v>154</v>
      </c>
      <c r="F19" s="79">
        <v>1</v>
      </c>
      <c r="G19" s="97">
        <v>0</v>
      </c>
      <c r="H19" s="99">
        <f t="shared" ref="H19" si="4">F19*G19</f>
        <v>0</v>
      </c>
      <c r="I19" s="103">
        <f t="shared" ref="I19" si="5">SUM(K21:T21)</f>
        <v>0</v>
      </c>
      <c r="J19" s="35" t="s">
        <v>20</v>
      </c>
      <c r="K19" s="62" t="s">
        <v>7</v>
      </c>
      <c r="L19" s="62" t="s">
        <v>56</v>
      </c>
      <c r="M19" s="62" t="s">
        <v>56</v>
      </c>
      <c r="N19" s="62" t="s">
        <v>56</v>
      </c>
      <c r="O19" s="62" t="s">
        <v>56</v>
      </c>
      <c r="P19" s="62" t="s">
        <v>56</v>
      </c>
      <c r="Q19" s="62" t="s">
        <v>56</v>
      </c>
      <c r="R19" s="62" t="s">
        <v>56</v>
      </c>
      <c r="S19" s="62" t="s">
        <v>56</v>
      </c>
      <c r="T19" s="62" t="s">
        <v>56</v>
      </c>
    </row>
    <row r="20" spans="1:20" ht="66" customHeight="1" thickTop="1" thickBot="1" x14ac:dyDescent="0.3">
      <c r="A20" s="80"/>
      <c r="B20" s="83"/>
      <c r="C20" s="85"/>
      <c r="D20" s="93"/>
      <c r="E20" s="87"/>
      <c r="F20" s="80"/>
      <c r="G20" s="98"/>
      <c r="H20" s="80"/>
      <c r="I20" s="104"/>
      <c r="J20" s="35" t="s">
        <v>51</v>
      </c>
      <c r="K20" s="38" t="str">
        <f>HLOOKUP('Contract Year 5 - Detail'!K19,'Labor Categories_W_PRICES'!$B$4:$AJ$18,2,FALSE)</f>
        <v>Junior Technician (example)</v>
      </c>
      <c r="L20" s="38" t="e">
        <f>HLOOKUP('Contract Year 5 - Detail'!L19,'Labor Categories_W_PRICES'!$B$4:$AJ$18,2,FALSE)</f>
        <v>#N/A</v>
      </c>
      <c r="M20" s="38" t="e">
        <f>HLOOKUP('Contract Year 5 - Detail'!M19,'Labor Categories_W_PRICES'!$B$4:$AJ$18,2,FALSE)</f>
        <v>#N/A</v>
      </c>
      <c r="N20" s="38" t="e">
        <f>HLOOKUP('Contract Year 5 - Detail'!N19,'Labor Categories_W_PRICES'!$B$4:$AJ$18,2,FALSE)</f>
        <v>#N/A</v>
      </c>
      <c r="O20" s="38" t="e">
        <f>HLOOKUP('Contract Year 5 - Detail'!O19,'Labor Categories_W_PRICES'!$B$4:$AJ$18,2,FALSE)</f>
        <v>#N/A</v>
      </c>
      <c r="P20" s="38" t="e">
        <f>HLOOKUP('Contract Year 5 - Detail'!P19,'Labor Categories_W_PRICES'!$B$4:$AJ$18,2,FALSE)</f>
        <v>#N/A</v>
      </c>
      <c r="Q20" s="38" t="e">
        <f>HLOOKUP('Contract Year 5 - Detail'!Q19,'Labor Categories_W_PRICES'!$B$4:$AJ$18,2,FALSE)</f>
        <v>#N/A</v>
      </c>
      <c r="R20" s="38" t="e">
        <f>HLOOKUP('Contract Year 5 - Detail'!R19,'Labor Categories_W_PRICES'!$B$4:$AJ$18,2,FALSE)</f>
        <v>#N/A</v>
      </c>
      <c r="S20" s="38" t="e">
        <f>HLOOKUP('Contract Year 5 - Detail'!S19,'Labor Categories_W_PRICES'!$B$4:$AJ$18,2,FALSE)</f>
        <v>#N/A</v>
      </c>
      <c r="T20" s="38" t="e">
        <f>HLOOKUP('Contract Year 5 - Detail'!T19,'Labor Categories_W_PRICES'!$B$4:$AJ$18,2,FALSE)</f>
        <v>#N/A</v>
      </c>
    </row>
    <row r="21" spans="1:20" ht="66" customHeight="1" thickTop="1" thickBot="1" x14ac:dyDescent="0.3">
      <c r="A21" s="81"/>
      <c r="B21" s="84"/>
      <c r="C21" s="85"/>
      <c r="D21" s="94"/>
      <c r="E21" s="88"/>
      <c r="F21" s="81"/>
      <c r="G21" s="98"/>
      <c r="H21" s="81"/>
      <c r="I21" s="105"/>
      <c r="J21" s="39" t="s">
        <v>57</v>
      </c>
      <c r="K21" s="62">
        <v>0</v>
      </c>
      <c r="L21" s="40" t="s">
        <v>172</v>
      </c>
      <c r="M21" s="40" t="s">
        <v>172</v>
      </c>
      <c r="N21" s="40" t="s">
        <v>172</v>
      </c>
      <c r="O21" s="40" t="s">
        <v>172</v>
      </c>
      <c r="P21" s="40" t="s">
        <v>172</v>
      </c>
      <c r="Q21" s="40" t="s">
        <v>172</v>
      </c>
      <c r="R21" s="40" t="s">
        <v>172</v>
      </c>
      <c r="S21" s="40" t="s">
        <v>172</v>
      </c>
      <c r="T21" s="40" t="s">
        <v>172</v>
      </c>
    </row>
    <row r="22" spans="1:20" ht="66" customHeight="1" thickTop="1" thickBot="1" x14ac:dyDescent="0.3">
      <c r="A22" s="79" t="s">
        <v>103</v>
      </c>
      <c r="B22" s="82" t="s">
        <v>157</v>
      </c>
      <c r="C22" s="110" t="s">
        <v>208</v>
      </c>
      <c r="D22" s="92" t="s">
        <v>170</v>
      </c>
      <c r="E22" s="86" t="s">
        <v>154</v>
      </c>
      <c r="F22" s="79">
        <v>1</v>
      </c>
      <c r="G22" s="97">
        <v>0</v>
      </c>
      <c r="H22" s="99">
        <f t="shared" ref="H22" si="6">F22*G22</f>
        <v>0</v>
      </c>
      <c r="I22" s="103">
        <f t="shared" ref="I22" si="7">SUM(K24:T24)</f>
        <v>0</v>
      </c>
      <c r="J22" s="35" t="s">
        <v>20</v>
      </c>
      <c r="K22" s="62" t="s">
        <v>7</v>
      </c>
      <c r="L22" s="62" t="s">
        <v>7</v>
      </c>
      <c r="M22" s="62" t="s">
        <v>56</v>
      </c>
      <c r="N22" s="62" t="s">
        <v>56</v>
      </c>
      <c r="O22" s="62" t="s">
        <v>56</v>
      </c>
      <c r="P22" s="62" t="s">
        <v>56</v>
      </c>
      <c r="Q22" s="62" t="s">
        <v>56</v>
      </c>
      <c r="R22" s="62" t="s">
        <v>56</v>
      </c>
      <c r="S22" s="62" t="s">
        <v>56</v>
      </c>
      <c r="T22" s="62" t="s">
        <v>56</v>
      </c>
    </row>
    <row r="23" spans="1:20" ht="66" customHeight="1" thickTop="1" thickBot="1" x14ac:dyDescent="0.3">
      <c r="A23" s="80"/>
      <c r="B23" s="83"/>
      <c r="C23" s="111"/>
      <c r="D23" s="93"/>
      <c r="E23" s="87"/>
      <c r="F23" s="80"/>
      <c r="G23" s="98"/>
      <c r="H23" s="80"/>
      <c r="I23" s="104"/>
      <c r="J23" s="35" t="s">
        <v>51</v>
      </c>
      <c r="K23" s="38" t="str">
        <f>HLOOKUP('Contract Year 5 - Detail'!K22,'Labor Categories_W_PRICES'!$B$4:$AJ$18,2,FALSE)</f>
        <v>Junior Technician (example)</v>
      </c>
      <c r="L23" s="38" t="str">
        <f>HLOOKUP('Contract Year 5 - Detail'!L22,'Labor Categories_W_PRICES'!$B$4:$AJ$18,2,FALSE)</f>
        <v>Junior Technician (example)</v>
      </c>
      <c r="M23" s="38" t="e">
        <f>HLOOKUP('Contract Year 5 - Detail'!M22,'Labor Categories_W_PRICES'!$B$4:$AJ$18,2,FALSE)</f>
        <v>#N/A</v>
      </c>
      <c r="N23" s="38" t="e">
        <f>HLOOKUP('Contract Year 5 - Detail'!N22,'Labor Categories_W_PRICES'!$B$4:$AJ$18,2,FALSE)</f>
        <v>#N/A</v>
      </c>
      <c r="O23" s="38" t="e">
        <f>HLOOKUP('Contract Year 5 - Detail'!O22,'Labor Categories_W_PRICES'!$B$4:$AJ$18,2,FALSE)</f>
        <v>#N/A</v>
      </c>
      <c r="P23" s="38" t="e">
        <f>HLOOKUP('Contract Year 5 - Detail'!P22,'Labor Categories_W_PRICES'!$B$4:$AJ$18,2,FALSE)</f>
        <v>#N/A</v>
      </c>
      <c r="Q23" s="38" t="e">
        <f>HLOOKUP('Contract Year 5 - Detail'!Q22,'Labor Categories_W_PRICES'!$B$4:$AJ$18,2,FALSE)</f>
        <v>#N/A</v>
      </c>
      <c r="R23" s="38" t="e">
        <f>HLOOKUP('Contract Year 5 - Detail'!R22,'Labor Categories_W_PRICES'!$B$4:$AJ$18,2,FALSE)</f>
        <v>#N/A</v>
      </c>
      <c r="S23" s="38" t="e">
        <f>HLOOKUP('Contract Year 5 - Detail'!S22,'Labor Categories_W_PRICES'!$B$4:$AJ$18,2,FALSE)</f>
        <v>#N/A</v>
      </c>
      <c r="T23" s="38" t="e">
        <f>HLOOKUP('Contract Year 5 - Detail'!T22,'Labor Categories_W_PRICES'!$B$4:$AJ$18,2,FALSE)</f>
        <v>#N/A</v>
      </c>
    </row>
    <row r="24" spans="1:20" ht="66" customHeight="1" thickTop="1" thickBot="1" x14ac:dyDescent="0.3">
      <c r="A24" s="81"/>
      <c r="B24" s="84"/>
      <c r="C24" s="112"/>
      <c r="D24" s="94"/>
      <c r="E24" s="88"/>
      <c r="F24" s="81"/>
      <c r="G24" s="98"/>
      <c r="H24" s="81"/>
      <c r="I24" s="105"/>
      <c r="J24" s="39" t="s">
        <v>57</v>
      </c>
      <c r="K24" s="62">
        <v>0</v>
      </c>
      <c r="L24" s="40" t="s">
        <v>172</v>
      </c>
      <c r="M24" s="40" t="s">
        <v>172</v>
      </c>
      <c r="N24" s="40" t="s">
        <v>172</v>
      </c>
      <c r="O24" s="40" t="s">
        <v>172</v>
      </c>
      <c r="P24" s="40" t="s">
        <v>172</v>
      </c>
      <c r="Q24" s="40" t="s">
        <v>172</v>
      </c>
      <c r="R24" s="40" t="s">
        <v>172</v>
      </c>
      <c r="S24" s="40" t="s">
        <v>172</v>
      </c>
      <c r="T24" s="40" t="s">
        <v>172</v>
      </c>
    </row>
    <row r="25" spans="1:20" ht="66" customHeight="1" thickTop="1" thickBot="1" x14ac:dyDescent="0.3">
      <c r="A25" s="79" t="s">
        <v>104</v>
      </c>
      <c r="B25" s="82" t="s">
        <v>158</v>
      </c>
      <c r="C25" s="85" t="s">
        <v>209</v>
      </c>
      <c r="D25" s="92" t="s">
        <v>170</v>
      </c>
      <c r="E25" s="86" t="s">
        <v>154</v>
      </c>
      <c r="F25" s="79">
        <v>1</v>
      </c>
      <c r="G25" s="97">
        <v>0</v>
      </c>
      <c r="H25" s="99">
        <f t="shared" ref="H25" si="8">F25*G25</f>
        <v>0</v>
      </c>
      <c r="I25" s="103">
        <f t="shared" ref="I25" si="9">SUM(K27:T27)</f>
        <v>0</v>
      </c>
      <c r="J25" s="35" t="s">
        <v>20</v>
      </c>
      <c r="K25" s="62" t="s">
        <v>7</v>
      </c>
      <c r="L25" s="62" t="s">
        <v>56</v>
      </c>
      <c r="M25" s="62" t="s">
        <v>56</v>
      </c>
      <c r="N25" s="62" t="s">
        <v>56</v>
      </c>
      <c r="O25" s="62" t="s">
        <v>56</v>
      </c>
      <c r="P25" s="62" t="s">
        <v>56</v>
      </c>
      <c r="Q25" s="62" t="s">
        <v>56</v>
      </c>
      <c r="R25" s="62" t="s">
        <v>56</v>
      </c>
      <c r="S25" s="62" t="s">
        <v>56</v>
      </c>
      <c r="T25" s="62" t="s">
        <v>56</v>
      </c>
    </row>
    <row r="26" spans="1:20" ht="66" customHeight="1" thickTop="1" thickBot="1" x14ac:dyDescent="0.3">
      <c r="A26" s="80"/>
      <c r="B26" s="83"/>
      <c r="C26" s="85"/>
      <c r="D26" s="93"/>
      <c r="E26" s="87"/>
      <c r="F26" s="80"/>
      <c r="G26" s="98"/>
      <c r="H26" s="80"/>
      <c r="I26" s="104"/>
      <c r="J26" s="35" t="s">
        <v>51</v>
      </c>
      <c r="K26" s="38" t="str">
        <f>HLOOKUP('Contract Year 5 - Detail'!K25,'Labor Categories_W_PRICES'!$B$4:$AJ$18,2,FALSE)</f>
        <v>Junior Technician (example)</v>
      </c>
      <c r="L26" s="38" t="e">
        <f>HLOOKUP('Contract Year 5 - Detail'!L25,'Labor Categories_W_PRICES'!$B$4:$AJ$18,2,FALSE)</f>
        <v>#N/A</v>
      </c>
      <c r="M26" s="38" t="e">
        <f>HLOOKUP('Contract Year 5 - Detail'!M25,'Labor Categories_W_PRICES'!$B$4:$AJ$18,2,FALSE)</f>
        <v>#N/A</v>
      </c>
      <c r="N26" s="38" t="e">
        <f>HLOOKUP('Contract Year 5 - Detail'!N25,'Labor Categories_W_PRICES'!$B$4:$AJ$18,2,FALSE)</f>
        <v>#N/A</v>
      </c>
      <c r="O26" s="38" t="e">
        <f>HLOOKUP('Contract Year 5 - Detail'!O25,'Labor Categories_W_PRICES'!$B$4:$AJ$18,2,FALSE)</f>
        <v>#N/A</v>
      </c>
      <c r="P26" s="38" t="e">
        <f>HLOOKUP('Contract Year 5 - Detail'!P25,'Labor Categories_W_PRICES'!$B$4:$AJ$18,2,FALSE)</f>
        <v>#N/A</v>
      </c>
      <c r="Q26" s="38" t="e">
        <f>HLOOKUP('Contract Year 5 - Detail'!Q25,'Labor Categories_W_PRICES'!$B$4:$AJ$18,2,FALSE)</f>
        <v>#N/A</v>
      </c>
      <c r="R26" s="38" t="e">
        <f>HLOOKUP('Contract Year 5 - Detail'!R25,'Labor Categories_W_PRICES'!$B$4:$AJ$18,2,FALSE)</f>
        <v>#N/A</v>
      </c>
      <c r="S26" s="38" t="e">
        <f>HLOOKUP('Contract Year 5 - Detail'!S25,'Labor Categories_W_PRICES'!$B$4:$AJ$18,2,FALSE)</f>
        <v>#N/A</v>
      </c>
      <c r="T26" s="38" t="e">
        <f>HLOOKUP('Contract Year 5 - Detail'!T25,'Labor Categories_W_PRICES'!$B$4:$AJ$18,2,FALSE)</f>
        <v>#N/A</v>
      </c>
    </row>
    <row r="27" spans="1:20" ht="66" customHeight="1" thickTop="1" thickBot="1" x14ac:dyDescent="0.3">
      <c r="A27" s="81"/>
      <c r="B27" s="84"/>
      <c r="C27" s="85"/>
      <c r="D27" s="94"/>
      <c r="E27" s="88"/>
      <c r="F27" s="81"/>
      <c r="G27" s="98"/>
      <c r="H27" s="81"/>
      <c r="I27" s="105"/>
      <c r="J27" s="39" t="s">
        <v>57</v>
      </c>
      <c r="K27" s="62">
        <v>0</v>
      </c>
      <c r="L27" s="40" t="s">
        <v>172</v>
      </c>
      <c r="M27" s="40" t="s">
        <v>172</v>
      </c>
      <c r="N27" s="40" t="s">
        <v>172</v>
      </c>
      <c r="O27" s="40" t="s">
        <v>172</v>
      </c>
      <c r="P27" s="40" t="s">
        <v>172</v>
      </c>
      <c r="Q27" s="40" t="s">
        <v>172</v>
      </c>
      <c r="R27" s="40" t="s">
        <v>172</v>
      </c>
      <c r="S27" s="40" t="s">
        <v>172</v>
      </c>
      <c r="T27" s="40" t="s">
        <v>172</v>
      </c>
    </row>
    <row r="28" spans="1:20" ht="66" customHeight="1" thickTop="1" thickBot="1" x14ac:dyDescent="0.3">
      <c r="A28" s="79" t="s">
        <v>105</v>
      </c>
      <c r="B28" s="82" t="s">
        <v>6</v>
      </c>
      <c r="C28" s="85" t="s">
        <v>263</v>
      </c>
      <c r="D28" s="89" t="s">
        <v>170</v>
      </c>
      <c r="E28" s="86" t="s">
        <v>59</v>
      </c>
      <c r="F28" s="79">
        <v>1</v>
      </c>
      <c r="G28" s="97">
        <v>0</v>
      </c>
      <c r="H28" s="99">
        <f t="shared" ref="H28" si="10">F28*G28</f>
        <v>0</v>
      </c>
      <c r="I28" s="100">
        <v>0</v>
      </c>
      <c r="J28" s="61" t="s">
        <v>20</v>
      </c>
      <c r="K28" s="74" t="s">
        <v>7</v>
      </c>
      <c r="L28" s="74" t="s">
        <v>56</v>
      </c>
      <c r="M28" s="74" t="s">
        <v>56</v>
      </c>
      <c r="N28" s="74" t="s">
        <v>56</v>
      </c>
      <c r="O28" s="74" t="s">
        <v>56</v>
      </c>
      <c r="P28" s="74" t="s">
        <v>56</v>
      </c>
      <c r="Q28" s="74" t="s">
        <v>56</v>
      </c>
      <c r="R28" s="74" t="s">
        <v>56</v>
      </c>
      <c r="S28" s="74" t="s">
        <v>56</v>
      </c>
      <c r="T28" s="74" t="s">
        <v>56</v>
      </c>
    </row>
    <row r="29" spans="1:20" ht="66" customHeight="1" thickTop="1" thickBot="1" x14ac:dyDescent="0.3">
      <c r="A29" s="80"/>
      <c r="B29" s="83"/>
      <c r="C29" s="85"/>
      <c r="D29" s="90"/>
      <c r="E29" s="87"/>
      <c r="F29" s="80"/>
      <c r="G29" s="98"/>
      <c r="H29" s="80"/>
      <c r="I29" s="101"/>
      <c r="J29" s="61" t="s">
        <v>51</v>
      </c>
      <c r="K29" s="60" t="str">
        <f>HLOOKUP('Contract Year 5 - Detail'!K28,'Labor Categories_W_PRICES'!$B$4:$AJ$18,2,FALSE)</f>
        <v>Junior Technician (example)</v>
      </c>
      <c r="L29" s="60" t="e">
        <f>HLOOKUP('Contract Year 5 - Detail'!L28,'Labor Categories_W_PRICES'!$B$4:$AJ$18,2,FALSE)</f>
        <v>#N/A</v>
      </c>
      <c r="M29" s="60" t="e">
        <f>HLOOKUP('Contract Year 5 - Detail'!M28,'Labor Categories_W_PRICES'!$B$4:$AJ$18,2,FALSE)</f>
        <v>#N/A</v>
      </c>
      <c r="N29" s="60" t="e">
        <f>HLOOKUP('Contract Year 5 - Detail'!N28,'Labor Categories_W_PRICES'!$B$4:$AJ$18,2,FALSE)</f>
        <v>#N/A</v>
      </c>
      <c r="O29" s="60" t="e">
        <f>HLOOKUP('Contract Year 5 - Detail'!O28,'Labor Categories_W_PRICES'!$B$4:$AJ$18,2,FALSE)</f>
        <v>#N/A</v>
      </c>
      <c r="P29" s="60" t="e">
        <f>HLOOKUP('Contract Year 5 - Detail'!P28,'Labor Categories_W_PRICES'!$B$4:$AJ$18,2,FALSE)</f>
        <v>#N/A</v>
      </c>
      <c r="Q29" s="60" t="e">
        <f>HLOOKUP('Contract Year 5 - Detail'!Q28,'Labor Categories_W_PRICES'!$B$4:$AJ$18,2,FALSE)</f>
        <v>#N/A</v>
      </c>
      <c r="R29" s="60" t="e">
        <f>HLOOKUP('Contract Year 5 - Detail'!R28,'Labor Categories_W_PRICES'!$B$4:$AJ$18,2,FALSE)</f>
        <v>#N/A</v>
      </c>
      <c r="S29" s="60" t="e">
        <f>HLOOKUP('Contract Year 5 - Detail'!S28,'Labor Categories_W_PRICES'!$B$4:$AJ$18,2,FALSE)</f>
        <v>#N/A</v>
      </c>
      <c r="T29" s="60" t="e">
        <f>HLOOKUP('Contract Year 5 - Detail'!T28,'Labor Categories_W_PRICES'!$B$4:$AJ$18,2,FALSE)</f>
        <v>#N/A</v>
      </c>
    </row>
    <row r="30" spans="1:20" ht="87.75" customHeight="1" thickTop="1" thickBot="1" x14ac:dyDescent="0.3">
      <c r="A30" s="81"/>
      <c r="B30" s="84"/>
      <c r="C30" s="85"/>
      <c r="D30" s="91"/>
      <c r="E30" s="88"/>
      <c r="F30" s="81"/>
      <c r="G30" s="98"/>
      <c r="H30" s="81"/>
      <c r="I30" s="102">
        <f>SUM(K30:T30)</f>
        <v>1</v>
      </c>
      <c r="J30" s="61" t="s">
        <v>57</v>
      </c>
      <c r="K30" s="60">
        <v>1</v>
      </c>
      <c r="L30" s="60" t="s">
        <v>172</v>
      </c>
      <c r="M30" s="60" t="s">
        <v>172</v>
      </c>
      <c r="N30" s="60" t="s">
        <v>172</v>
      </c>
      <c r="O30" s="60" t="s">
        <v>172</v>
      </c>
      <c r="P30" s="60" t="s">
        <v>172</v>
      </c>
      <c r="Q30" s="60" t="s">
        <v>172</v>
      </c>
      <c r="R30" s="60" t="s">
        <v>172</v>
      </c>
      <c r="S30" s="60" t="s">
        <v>172</v>
      </c>
      <c r="T30" s="60" t="s">
        <v>172</v>
      </c>
    </row>
    <row r="31" spans="1:20" ht="66" customHeight="1" thickTop="1" thickBot="1" x14ac:dyDescent="0.3">
      <c r="A31" s="79" t="s">
        <v>222</v>
      </c>
      <c r="B31" s="82" t="s">
        <v>159</v>
      </c>
      <c r="C31" s="85" t="s">
        <v>264</v>
      </c>
      <c r="D31" s="92" t="s">
        <v>170</v>
      </c>
      <c r="E31" s="86" t="s">
        <v>154</v>
      </c>
      <c r="F31" s="79">
        <v>1</v>
      </c>
      <c r="G31" s="97">
        <v>0</v>
      </c>
      <c r="H31" s="99">
        <f t="shared" ref="H31" si="11">F31*G31</f>
        <v>0</v>
      </c>
      <c r="I31" s="100">
        <v>0</v>
      </c>
      <c r="J31" s="61" t="s">
        <v>20</v>
      </c>
      <c r="K31" s="60" t="s">
        <v>7</v>
      </c>
      <c r="L31" s="60" t="s">
        <v>56</v>
      </c>
      <c r="M31" s="60" t="s">
        <v>56</v>
      </c>
      <c r="N31" s="60" t="s">
        <v>56</v>
      </c>
      <c r="O31" s="60" t="s">
        <v>56</v>
      </c>
      <c r="P31" s="60" t="s">
        <v>56</v>
      </c>
      <c r="Q31" s="60" t="s">
        <v>56</v>
      </c>
      <c r="R31" s="60" t="s">
        <v>56</v>
      </c>
      <c r="S31" s="60" t="s">
        <v>56</v>
      </c>
      <c r="T31" s="60" t="s">
        <v>56</v>
      </c>
    </row>
    <row r="32" spans="1:20" ht="66" customHeight="1" thickTop="1" thickBot="1" x14ac:dyDescent="0.3">
      <c r="A32" s="80"/>
      <c r="B32" s="83"/>
      <c r="C32" s="85"/>
      <c r="D32" s="93"/>
      <c r="E32" s="87"/>
      <c r="F32" s="80"/>
      <c r="G32" s="98"/>
      <c r="H32" s="80"/>
      <c r="I32" s="101"/>
      <c r="J32" s="61" t="s">
        <v>51</v>
      </c>
      <c r="K32" s="60" t="str">
        <f>HLOOKUP('Contract Year 5 - Detail'!K31,'Labor Categories_W_PRICES'!$B$4:$AJ$18,2,FALSE)</f>
        <v>Junior Technician (example)</v>
      </c>
      <c r="L32" s="60" t="e">
        <f>HLOOKUP('Contract Year 5 - Detail'!L31,'Labor Categories_W_PRICES'!$B$4:$AJ$18,2,FALSE)</f>
        <v>#N/A</v>
      </c>
      <c r="M32" s="60" t="e">
        <f>HLOOKUP('Contract Year 5 - Detail'!M31,'Labor Categories_W_PRICES'!$B$4:$AJ$18,2,FALSE)</f>
        <v>#N/A</v>
      </c>
      <c r="N32" s="60" t="e">
        <f>HLOOKUP('Contract Year 5 - Detail'!N31,'Labor Categories_W_PRICES'!$B$4:$AJ$18,2,FALSE)</f>
        <v>#N/A</v>
      </c>
      <c r="O32" s="60" t="e">
        <f>HLOOKUP('Contract Year 5 - Detail'!O31,'Labor Categories_W_PRICES'!$B$4:$AJ$18,2,FALSE)</f>
        <v>#N/A</v>
      </c>
      <c r="P32" s="60" t="e">
        <f>HLOOKUP('Contract Year 5 - Detail'!P31,'Labor Categories_W_PRICES'!$B$4:$AJ$18,2,FALSE)</f>
        <v>#N/A</v>
      </c>
      <c r="Q32" s="60" t="e">
        <f>HLOOKUP('Contract Year 5 - Detail'!Q31,'Labor Categories_W_PRICES'!$B$4:$AJ$18,2,FALSE)</f>
        <v>#N/A</v>
      </c>
      <c r="R32" s="60" t="e">
        <f>HLOOKUP('Contract Year 5 - Detail'!R31,'Labor Categories_W_PRICES'!$B$4:$AJ$18,2,FALSE)</f>
        <v>#N/A</v>
      </c>
      <c r="S32" s="60" t="e">
        <f>HLOOKUP('Contract Year 5 - Detail'!S31,'Labor Categories_W_PRICES'!$B$4:$AJ$18,2,FALSE)</f>
        <v>#N/A</v>
      </c>
      <c r="T32" s="60" t="e">
        <f>HLOOKUP('Contract Year 5 - Detail'!T31,'Labor Categories_W_PRICES'!$B$4:$AJ$18,2,FALSE)</f>
        <v>#N/A</v>
      </c>
    </row>
    <row r="33" spans="1:20" ht="98.25" customHeight="1" thickTop="1" thickBot="1" x14ac:dyDescent="0.3">
      <c r="A33" s="81"/>
      <c r="B33" s="84"/>
      <c r="C33" s="85"/>
      <c r="D33" s="94"/>
      <c r="E33" s="88"/>
      <c r="F33" s="81"/>
      <c r="G33" s="107"/>
      <c r="H33" s="81"/>
      <c r="I33" s="102"/>
      <c r="J33" s="61" t="s">
        <v>57</v>
      </c>
      <c r="K33" s="60">
        <v>1</v>
      </c>
      <c r="L33" s="60" t="s">
        <v>172</v>
      </c>
      <c r="M33" s="60" t="s">
        <v>172</v>
      </c>
      <c r="N33" s="60" t="s">
        <v>172</v>
      </c>
      <c r="O33" s="60" t="s">
        <v>172</v>
      </c>
      <c r="P33" s="60" t="s">
        <v>172</v>
      </c>
      <c r="Q33" s="60" t="s">
        <v>172</v>
      </c>
      <c r="R33" s="60" t="s">
        <v>172</v>
      </c>
      <c r="S33" s="60" t="s">
        <v>172</v>
      </c>
      <c r="T33" s="60" t="s">
        <v>172</v>
      </c>
    </row>
    <row r="34" spans="1:20" ht="66" customHeight="1" thickTop="1" thickBot="1" x14ac:dyDescent="0.3">
      <c r="A34" s="79" t="s">
        <v>106</v>
      </c>
      <c r="B34" s="82" t="s">
        <v>166</v>
      </c>
      <c r="C34" s="85" t="s">
        <v>243</v>
      </c>
      <c r="D34" s="137" t="s">
        <v>260</v>
      </c>
      <c r="E34" s="86" t="s">
        <v>154</v>
      </c>
      <c r="F34" s="140">
        <v>0</v>
      </c>
      <c r="G34" s="149">
        <v>0</v>
      </c>
      <c r="H34" s="145">
        <f t="shared" ref="H34" si="12">F34*G34</f>
        <v>0</v>
      </c>
      <c r="I34" s="100">
        <v>0</v>
      </c>
      <c r="J34" s="61" t="s">
        <v>20</v>
      </c>
      <c r="K34" s="60" t="s">
        <v>7</v>
      </c>
      <c r="L34" s="60" t="s">
        <v>56</v>
      </c>
      <c r="M34" s="60" t="s">
        <v>56</v>
      </c>
      <c r="N34" s="60" t="s">
        <v>56</v>
      </c>
      <c r="O34" s="60" t="s">
        <v>56</v>
      </c>
      <c r="P34" s="60" t="s">
        <v>56</v>
      </c>
      <c r="Q34" s="60" t="s">
        <v>56</v>
      </c>
      <c r="R34" s="60" t="s">
        <v>56</v>
      </c>
      <c r="S34" s="60" t="s">
        <v>56</v>
      </c>
      <c r="T34" s="60" t="s">
        <v>56</v>
      </c>
    </row>
    <row r="35" spans="1:20" ht="66" customHeight="1" thickTop="1" thickBot="1" x14ac:dyDescent="0.3">
      <c r="A35" s="80"/>
      <c r="B35" s="83"/>
      <c r="C35" s="85"/>
      <c r="D35" s="138"/>
      <c r="E35" s="87"/>
      <c r="F35" s="141"/>
      <c r="G35" s="150"/>
      <c r="H35" s="146"/>
      <c r="I35" s="101"/>
      <c r="J35" s="61" t="s">
        <v>51</v>
      </c>
      <c r="K35" s="60" t="str">
        <f>HLOOKUP('Contract Year 5 - Detail'!K34,'Labor Categories_W_PRICES'!$B$4:$AJ$18,2,FALSE)</f>
        <v>Junior Technician (example)</v>
      </c>
      <c r="L35" s="60" t="e">
        <f>HLOOKUP('Contract Year 5 - Detail'!L34,'Labor Categories_W_PRICES'!$B$4:$AJ$18,2,FALSE)</f>
        <v>#N/A</v>
      </c>
      <c r="M35" s="60" t="e">
        <f>HLOOKUP('Contract Year 5 - Detail'!M34,'Labor Categories_W_PRICES'!$B$4:$AJ$18,2,FALSE)</f>
        <v>#N/A</v>
      </c>
      <c r="N35" s="60" t="e">
        <f>HLOOKUP('Contract Year 5 - Detail'!N34,'Labor Categories_W_PRICES'!$B$4:$AJ$18,2,FALSE)</f>
        <v>#N/A</v>
      </c>
      <c r="O35" s="60" t="e">
        <f>HLOOKUP('Contract Year 5 - Detail'!O34,'Labor Categories_W_PRICES'!$B$4:$AJ$18,2,FALSE)</f>
        <v>#N/A</v>
      </c>
      <c r="P35" s="60" t="e">
        <f>HLOOKUP('Contract Year 5 - Detail'!P34,'Labor Categories_W_PRICES'!$B$4:$AJ$18,2,FALSE)</f>
        <v>#N/A</v>
      </c>
      <c r="Q35" s="60" t="e">
        <f>HLOOKUP('Contract Year 5 - Detail'!Q34,'Labor Categories_W_PRICES'!$B$4:$AJ$18,2,FALSE)</f>
        <v>#N/A</v>
      </c>
      <c r="R35" s="60" t="e">
        <f>HLOOKUP('Contract Year 5 - Detail'!R34,'Labor Categories_W_PRICES'!$B$4:$AJ$18,2,FALSE)</f>
        <v>#N/A</v>
      </c>
      <c r="S35" s="60" t="e">
        <f>HLOOKUP('Contract Year 5 - Detail'!S34,'Labor Categories_W_PRICES'!$B$4:$AJ$18,2,FALSE)</f>
        <v>#N/A</v>
      </c>
      <c r="T35" s="60" t="e">
        <f>HLOOKUP('Contract Year 5 - Detail'!T34,'Labor Categories_W_PRICES'!$B$4:$AJ$18,2,FALSE)</f>
        <v>#N/A</v>
      </c>
    </row>
    <row r="36" spans="1:20" ht="66" customHeight="1" thickTop="1" thickBot="1" x14ac:dyDescent="0.3">
      <c r="A36" s="81"/>
      <c r="B36" s="84"/>
      <c r="C36" s="85"/>
      <c r="D36" s="139"/>
      <c r="E36" s="88"/>
      <c r="F36" s="141"/>
      <c r="G36" s="150"/>
      <c r="H36" s="147"/>
      <c r="I36" s="102">
        <f>SUM(K36:T36)</f>
        <v>1</v>
      </c>
      <c r="J36" s="61" t="s">
        <v>57</v>
      </c>
      <c r="K36" s="73">
        <v>1</v>
      </c>
      <c r="L36" s="73" t="s">
        <v>172</v>
      </c>
      <c r="M36" s="73" t="s">
        <v>172</v>
      </c>
      <c r="N36" s="73" t="s">
        <v>172</v>
      </c>
      <c r="O36" s="73" t="s">
        <v>172</v>
      </c>
      <c r="P36" s="73" t="s">
        <v>172</v>
      </c>
      <c r="Q36" s="73" t="s">
        <v>172</v>
      </c>
      <c r="R36" s="73" t="s">
        <v>172</v>
      </c>
      <c r="S36" s="73" t="s">
        <v>172</v>
      </c>
      <c r="T36" s="73" t="s">
        <v>172</v>
      </c>
    </row>
    <row r="37" spans="1:20" ht="66" customHeight="1" thickTop="1" thickBot="1" x14ac:dyDescent="0.3">
      <c r="A37" s="79" t="s">
        <v>184</v>
      </c>
      <c r="B37" s="82" t="s">
        <v>160</v>
      </c>
      <c r="C37" s="110" t="s">
        <v>279</v>
      </c>
      <c r="D37" s="92" t="s">
        <v>170</v>
      </c>
      <c r="E37" s="119" t="s">
        <v>154</v>
      </c>
      <c r="F37" s="128" t="s">
        <v>203</v>
      </c>
      <c r="G37" s="131" t="s">
        <v>204</v>
      </c>
      <c r="H37" s="97">
        <v>0</v>
      </c>
      <c r="I37" s="103">
        <f t="shared" ref="I37" si="13">SUM(K39:T39)</f>
        <v>0</v>
      </c>
      <c r="J37" s="35" t="s">
        <v>20</v>
      </c>
      <c r="K37" s="62" t="s">
        <v>7</v>
      </c>
      <c r="L37" s="62" t="s">
        <v>56</v>
      </c>
      <c r="M37" s="62" t="s">
        <v>56</v>
      </c>
      <c r="N37" s="62" t="s">
        <v>56</v>
      </c>
      <c r="O37" s="62" t="s">
        <v>56</v>
      </c>
      <c r="P37" s="62" t="s">
        <v>56</v>
      </c>
      <c r="Q37" s="62" t="s">
        <v>56</v>
      </c>
      <c r="R37" s="62" t="s">
        <v>56</v>
      </c>
      <c r="S37" s="62" t="s">
        <v>56</v>
      </c>
      <c r="T37" s="62" t="s">
        <v>56</v>
      </c>
    </row>
    <row r="38" spans="1:20" ht="66" customHeight="1" thickTop="1" thickBot="1" x14ac:dyDescent="0.3">
      <c r="A38" s="80"/>
      <c r="B38" s="83"/>
      <c r="C38" s="111"/>
      <c r="D38" s="93"/>
      <c r="E38" s="120"/>
      <c r="F38" s="129"/>
      <c r="G38" s="132"/>
      <c r="H38" s="98"/>
      <c r="I38" s="104"/>
      <c r="J38" s="35" t="s">
        <v>51</v>
      </c>
      <c r="K38" s="38" t="str">
        <f>HLOOKUP('Contract Year 5 - Detail'!K37,'Labor Categories_W_PRICES'!$B$4:$AJ$18,2,FALSE)</f>
        <v>Junior Technician (example)</v>
      </c>
      <c r="L38" s="38" t="e">
        <f>HLOOKUP('Contract Year 5 - Detail'!L37,'Labor Categories_W_PRICES'!$B$4:$AJ$18,2,FALSE)</f>
        <v>#N/A</v>
      </c>
      <c r="M38" s="38" t="e">
        <f>HLOOKUP('Contract Year 5 - Detail'!M37,'Labor Categories_W_PRICES'!$B$4:$AJ$18,2,FALSE)</f>
        <v>#N/A</v>
      </c>
      <c r="N38" s="38" t="e">
        <f>HLOOKUP('Contract Year 5 - Detail'!N37,'Labor Categories_W_PRICES'!$B$4:$AJ$18,2,FALSE)</f>
        <v>#N/A</v>
      </c>
      <c r="O38" s="38" t="e">
        <f>HLOOKUP('Contract Year 5 - Detail'!O37,'Labor Categories_W_PRICES'!$B$4:$AJ$18,2,FALSE)</f>
        <v>#N/A</v>
      </c>
      <c r="P38" s="38" t="e">
        <f>HLOOKUP('Contract Year 5 - Detail'!P37,'Labor Categories_W_PRICES'!$B$4:$AJ$18,2,FALSE)</f>
        <v>#N/A</v>
      </c>
      <c r="Q38" s="38" t="e">
        <f>HLOOKUP('Contract Year 5 - Detail'!Q37,'Labor Categories_W_PRICES'!$B$4:$AJ$18,2,FALSE)</f>
        <v>#N/A</v>
      </c>
      <c r="R38" s="38" t="e">
        <f>HLOOKUP('Contract Year 5 - Detail'!R37,'Labor Categories_W_PRICES'!$B$4:$AJ$18,2,FALSE)</f>
        <v>#N/A</v>
      </c>
      <c r="S38" s="38" t="e">
        <f>HLOOKUP('Contract Year 5 - Detail'!S37,'Labor Categories_W_PRICES'!$B$4:$AJ$18,2,FALSE)</f>
        <v>#N/A</v>
      </c>
      <c r="T38" s="38" t="e">
        <f>HLOOKUP('Contract Year 5 - Detail'!T37,'Labor Categories_W_PRICES'!$B$4:$AJ$18,2,FALSE)</f>
        <v>#N/A</v>
      </c>
    </row>
    <row r="39" spans="1:20" ht="96" customHeight="1" thickTop="1" thickBot="1" x14ac:dyDescent="0.3">
      <c r="A39" s="81"/>
      <c r="B39" s="84"/>
      <c r="C39" s="112"/>
      <c r="D39" s="94"/>
      <c r="E39" s="121"/>
      <c r="F39" s="130"/>
      <c r="G39" s="133"/>
      <c r="H39" s="98"/>
      <c r="I39" s="105"/>
      <c r="J39" s="39" t="s">
        <v>57</v>
      </c>
      <c r="K39" s="62">
        <v>0</v>
      </c>
      <c r="L39" s="40" t="s">
        <v>172</v>
      </c>
      <c r="M39" s="40" t="s">
        <v>172</v>
      </c>
      <c r="N39" s="40" t="s">
        <v>172</v>
      </c>
      <c r="O39" s="40" t="s">
        <v>172</v>
      </c>
      <c r="P39" s="40" t="s">
        <v>172</v>
      </c>
      <c r="Q39" s="40" t="s">
        <v>172</v>
      </c>
      <c r="R39" s="40" t="s">
        <v>172</v>
      </c>
      <c r="S39" s="40" t="s">
        <v>172</v>
      </c>
      <c r="T39" s="40" t="s">
        <v>172</v>
      </c>
    </row>
    <row r="40" spans="1:20" ht="66" customHeight="1" thickTop="1" thickBot="1" x14ac:dyDescent="0.3">
      <c r="A40" s="79" t="s">
        <v>223</v>
      </c>
      <c r="B40" s="82" t="s">
        <v>161</v>
      </c>
      <c r="C40" s="85" t="s">
        <v>277</v>
      </c>
      <c r="D40" s="89" t="s">
        <v>170</v>
      </c>
      <c r="E40" s="86" t="s">
        <v>154</v>
      </c>
      <c r="F40" s="80">
        <v>1</v>
      </c>
      <c r="G40" s="97">
        <v>0</v>
      </c>
      <c r="H40" s="108">
        <f t="shared" ref="H40" si="14">F40*G40</f>
        <v>0</v>
      </c>
      <c r="I40" s="134">
        <f t="shared" ref="I40" si="15">SUM(K42:T42)</f>
        <v>0</v>
      </c>
      <c r="J40" s="35" t="s">
        <v>20</v>
      </c>
      <c r="K40" s="76" t="s">
        <v>7</v>
      </c>
      <c r="L40" s="76" t="s">
        <v>56</v>
      </c>
      <c r="M40" s="76" t="s">
        <v>56</v>
      </c>
      <c r="N40" s="76" t="s">
        <v>56</v>
      </c>
      <c r="O40" s="76" t="s">
        <v>56</v>
      </c>
      <c r="P40" s="76" t="s">
        <v>56</v>
      </c>
      <c r="Q40" s="76" t="s">
        <v>56</v>
      </c>
      <c r="R40" s="76" t="s">
        <v>56</v>
      </c>
      <c r="S40" s="76" t="s">
        <v>56</v>
      </c>
      <c r="T40" s="76" t="s">
        <v>56</v>
      </c>
    </row>
    <row r="41" spans="1:20" ht="66" customHeight="1" thickTop="1" thickBot="1" x14ac:dyDescent="0.3">
      <c r="A41" s="80"/>
      <c r="B41" s="83"/>
      <c r="C41" s="85"/>
      <c r="D41" s="90"/>
      <c r="E41" s="87"/>
      <c r="F41" s="80"/>
      <c r="G41" s="98"/>
      <c r="H41" s="80"/>
      <c r="I41" s="135"/>
      <c r="J41" s="35" t="s">
        <v>51</v>
      </c>
      <c r="K41" s="38" t="str">
        <f>HLOOKUP('Contract Year 5 - Detail'!K40,'Labor Categories_W_PRICES'!$B$4:$AJ$18,2,FALSE)</f>
        <v>Junior Technician (example)</v>
      </c>
      <c r="L41" s="38" t="e">
        <f>HLOOKUP('Contract Year 5 - Detail'!L40,'Labor Categories_W_PRICES'!$B$4:$AJ$18,2,FALSE)</f>
        <v>#N/A</v>
      </c>
      <c r="M41" s="38" t="e">
        <f>HLOOKUP('Contract Year 5 - Detail'!M40,'Labor Categories_W_PRICES'!$B$4:$AJ$18,2,FALSE)</f>
        <v>#N/A</v>
      </c>
      <c r="N41" s="38" t="e">
        <f>HLOOKUP('Contract Year 5 - Detail'!N40,'Labor Categories_W_PRICES'!$B$4:$AJ$18,2,FALSE)</f>
        <v>#N/A</v>
      </c>
      <c r="O41" s="38" t="e">
        <f>HLOOKUP('Contract Year 5 - Detail'!O40,'Labor Categories_W_PRICES'!$B$4:$AJ$18,2,FALSE)</f>
        <v>#N/A</v>
      </c>
      <c r="P41" s="38" t="e">
        <f>HLOOKUP('Contract Year 5 - Detail'!P40,'Labor Categories_W_PRICES'!$B$4:$AJ$18,2,FALSE)</f>
        <v>#N/A</v>
      </c>
      <c r="Q41" s="38" t="e">
        <f>HLOOKUP('Contract Year 5 - Detail'!Q40,'Labor Categories_W_PRICES'!$B$4:$AJ$18,2,FALSE)</f>
        <v>#N/A</v>
      </c>
      <c r="R41" s="38" t="e">
        <f>HLOOKUP('Contract Year 5 - Detail'!R40,'Labor Categories_W_PRICES'!$B$4:$AJ$18,2,FALSE)</f>
        <v>#N/A</v>
      </c>
      <c r="S41" s="38" t="e">
        <f>HLOOKUP('Contract Year 5 - Detail'!S40,'Labor Categories_W_PRICES'!$B$4:$AJ$18,2,FALSE)</f>
        <v>#N/A</v>
      </c>
      <c r="T41" s="38" t="e">
        <f>HLOOKUP('Contract Year 5 - Detail'!T40,'Labor Categories_W_PRICES'!$B$4:$AJ$18,2,FALSE)</f>
        <v>#N/A</v>
      </c>
    </row>
    <row r="42" spans="1:20" ht="66" customHeight="1" thickTop="1" thickBot="1" x14ac:dyDescent="0.3">
      <c r="A42" s="81"/>
      <c r="B42" s="84"/>
      <c r="C42" s="85" t="s">
        <v>170</v>
      </c>
      <c r="D42" s="91" t="s">
        <v>170</v>
      </c>
      <c r="E42" s="88"/>
      <c r="F42" s="81"/>
      <c r="G42" s="107"/>
      <c r="H42" s="81"/>
      <c r="I42" s="136"/>
      <c r="J42" s="39" t="s">
        <v>57</v>
      </c>
      <c r="K42" s="76">
        <v>0</v>
      </c>
      <c r="L42" s="40" t="s">
        <v>172</v>
      </c>
      <c r="M42" s="40" t="s">
        <v>172</v>
      </c>
      <c r="N42" s="40" t="s">
        <v>172</v>
      </c>
      <c r="O42" s="40" t="s">
        <v>172</v>
      </c>
      <c r="P42" s="40" t="s">
        <v>172</v>
      </c>
      <c r="Q42" s="40" t="s">
        <v>172</v>
      </c>
      <c r="R42" s="40" t="s">
        <v>172</v>
      </c>
      <c r="S42" s="40" t="s">
        <v>172</v>
      </c>
      <c r="T42" s="40" t="s">
        <v>172</v>
      </c>
    </row>
    <row r="43" spans="1:20" ht="18.75" thickBot="1" x14ac:dyDescent="0.3">
      <c r="A43" s="41"/>
      <c r="B43" s="42"/>
      <c r="C43" s="43"/>
      <c r="D43" s="43"/>
      <c r="E43" s="42"/>
      <c r="F43" s="42"/>
      <c r="G43" s="42"/>
      <c r="H43" s="42"/>
      <c r="I43" s="44"/>
      <c r="J43" s="45"/>
      <c r="K43" s="46"/>
      <c r="L43" s="47"/>
      <c r="M43" s="47"/>
      <c r="N43" s="47"/>
      <c r="O43" s="47"/>
      <c r="P43" s="47"/>
      <c r="Q43" s="47"/>
      <c r="R43" s="47"/>
      <c r="S43" s="47"/>
      <c r="T43" s="47"/>
    </row>
    <row r="44" spans="1:20" ht="33" customHeight="1" thickBot="1" x14ac:dyDescent="0.3">
      <c r="A44" s="48" t="s">
        <v>249</v>
      </c>
      <c r="B44" s="49" t="s">
        <v>245</v>
      </c>
      <c r="C44" s="50"/>
      <c r="D44" s="50"/>
      <c r="E44" s="49"/>
      <c r="F44" s="49"/>
      <c r="G44" s="49"/>
      <c r="H44" s="51">
        <f>SUM(H4:H42)</f>
        <v>0</v>
      </c>
      <c r="I44" s="52"/>
      <c r="K44" s="53"/>
      <c r="L44" s="54"/>
      <c r="M44" s="54"/>
      <c r="N44" s="54"/>
      <c r="O44" s="54"/>
      <c r="P44" s="54"/>
      <c r="Q44" s="54"/>
      <c r="R44" s="54"/>
      <c r="S44" s="54"/>
      <c r="T44" s="55"/>
    </row>
  </sheetData>
  <mergeCells count="127">
    <mergeCell ref="I40:I42"/>
    <mergeCell ref="H37:H39"/>
    <mergeCell ref="I37:I39"/>
    <mergeCell ref="A40:A42"/>
    <mergeCell ref="B40:B42"/>
    <mergeCell ref="C40:C42"/>
    <mergeCell ref="D40:D42"/>
    <mergeCell ref="E40:E42"/>
    <mergeCell ref="F40:F42"/>
    <mergeCell ref="G40:G42"/>
    <mergeCell ref="H40:H42"/>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A31:A33"/>
    <mergeCell ref="B31:B33"/>
    <mergeCell ref="C31:C33"/>
    <mergeCell ref="D31:D33"/>
    <mergeCell ref="E31:E33"/>
    <mergeCell ref="F31:F33"/>
    <mergeCell ref="G31:G33"/>
    <mergeCell ref="H31:H33"/>
    <mergeCell ref="I31:I33"/>
    <mergeCell ref="A28:A30"/>
    <mergeCell ref="B28:B30"/>
    <mergeCell ref="C28:C30"/>
    <mergeCell ref="D28:D30"/>
    <mergeCell ref="E28:E30"/>
    <mergeCell ref="F28:F30"/>
    <mergeCell ref="G28:G30"/>
    <mergeCell ref="H28:H30"/>
    <mergeCell ref="I28:I30"/>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7:A9"/>
    <mergeCell ref="B7:B9"/>
    <mergeCell ref="C7:C9"/>
    <mergeCell ref="D7:D9"/>
    <mergeCell ref="E7:E9"/>
    <mergeCell ref="F7:F9"/>
    <mergeCell ref="G7:G9"/>
    <mergeCell ref="H7:H9"/>
    <mergeCell ref="I7:I9"/>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B1" zoomScale="70" zoomScaleNormal="70" workbookViewId="0">
      <selection activeCell="C37" sqref="C37:C39"/>
    </sheetView>
  </sheetViews>
  <sheetFormatPr defaultColWidth="8.88671875" defaultRowHeight="18" x14ac:dyDescent="0.25"/>
  <cols>
    <col min="1" max="1" width="12.21875" style="56" customWidth="1"/>
    <col min="2" max="2" width="27.6640625" style="56" customWidth="1"/>
    <col min="3" max="3" width="67" style="31" customWidth="1"/>
    <col min="4" max="4" width="58.88671875" style="31" customWidth="1"/>
    <col min="5" max="6" width="12.77734375" style="56" customWidth="1"/>
    <col min="7" max="7" width="18.88671875" style="56" customWidth="1"/>
    <col min="8" max="8" width="22.33203125" style="56" customWidth="1"/>
    <col min="9" max="9" width="17" style="57"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3" t="s">
        <v>257</v>
      </c>
      <c r="B1" s="114"/>
      <c r="C1" s="114"/>
      <c r="D1" s="114"/>
      <c r="E1" s="114"/>
      <c r="F1" s="114"/>
      <c r="G1" s="114"/>
      <c r="H1" s="114"/>
      <c r="I1" s="28"/>
      <c r="J1" s="29"/>
      <c r="K1" s="29" t="s">
        <v>258</v>
      </c>
      <c r="L1" s="29"/>
      <c r="M1" s="29"/>
      <c r="N1" s="29"/>
      <c r="O1" s="29"/>
      <c r="P1" s="29"/>
      <c r="Q1" s="29"/>
      <c r="R1" s="29"/>
      <c r="S1" s="29"/>
      <c r="T1" s="30"/>
    </row>
    <row r="2" spans="1:20" ht="15.75" customHeight="1" x14ac:dyDescent="0.25">
      <c r="A2" s="115" t="s">
        <v>0</v>
      </c>
      <c r="B2" s="115" t="s">
        <v>1</v>
      </c>
      <c r="C2" s="115" t="s">
        <v>168</v>
      </c>
      <c r="D2" s="63"/>
      <c r="E2" s="115" t="s">
        <v>17</v>
      </c>
      <c r="F2" s="115" t="s">
        <v>5</v>
      </c>
      <c r="G2" s="115" t="s">
        <v>167</v>
      </c>
      <c r="H2" s="115" t="str">
        <f>CONCATENATE("Total Service or Product Price (Contract Year ",RIGHT(A4,LEN(A4)-FIND("-",A4)),")")</f>
        <v>Total Service or Product Price (Contract Year 6)</v>
      </c>
      <c r="I2" s="95" t="s">
        <v>63</v>
      </c>
      <c r="J2" s="95" t="s">
        <v>60</v>
      </c>
      <c r="K2" s="32"/>
      <c r="L2" s="33"/>
      <c r="M2" s="33"/>
      <c r="N2" s="33"/>
      <c r="O2" s="33"/>
      <c r="P2" s="33"/>
      <c r="Q2" s="33"/>
      <c r="R2" s="33"/>
      <c r="S2" s="33"/>
      <c r="T2" s="34"/>
    </row>
    <row r="3" spans="1:20" ht="60.75" customHeight="1" thickBot="1" x14ac:dyDescent="0.3">
      <c r="A3" s="116"/>
      <c r="B3" s="116"/>
      <c r="C3" s="117"/>
      <c r="D3" s="64" t="s">
        <v>169</v>
      </c>
      <c r="E3" s="116" t="s">
        <v>17</v>
      </c>
      <c r="F3" s="116"/>
      <c r="G3" s="116"/>
      <c r="H3" s="116"/>
      <c r="I3" s="96"/>
      <c r="J3" s="96"/>
      <c r="K3" s="70" t="s">
        <v>16</v>
      </c>
      <c r="L3" s="71"/>
      <c r="M3" s="71"/>
      <c r="N3" s="71"/>
      <c r="O3" s="71"/>
      <c r="P3" s="71"/>
      <c r="Q3" s="71"/>
      <c r="R3" s="71"/>
      <c r="S3" s="71"/>
      <c r="T3" s="72"/>
    </row>
    <row r="4" spans="1:20" ht="66" customHeight="1" thickTop="1" thickBot="1" x14ac:dyDescent="0.3">
      <c r="A4" s="79" t="s">
        <v>107</v>
      </c>
      <c r="B4" s="82" t="s">
        <v>282</v>
      </c>
      <c r="C4" s="109" t="s">
        <v>210</v>
      </c>
      <c r="D4" s="137" t="s">
        <v>170</v>
      </c>
      <c r="E4" s="86" t="s">
        <v>152</v>
      </c>
      <c r="F4" s="79">
        <v>4</v>
      </c>
      <c r="G4" s="97">
        <v>0</v>
      </c>
      <c r="H4" s="99">
        <f>F4*G4</f>
        <v>0</v>
      </c>
      <c r="I4" s="100">
        <v>0</v>
      </c>
      <c r="J4" s="61" t="s">
        <v>20</v>
      </c>
      <c r="K4" s="60" t="s">
        <v>7</v>
      </c>
      <c r="L4" s="60" t="s">
        <v>56</v>
      </c>
      <c r="M4" s="60" t="s">
        <v>56</v>
      </c>
      <c r="N4" s="60" t="s">
        <v>56</v>
      </c>
      <c r="O4" s="60" t="s">
        <v>56</v>
      </c>
      <c r="P4" s="60" t="s">
        <v>56</v>
      </c>
      <c r="Q4" s="60" t="s">
        <v>56</v>
      </c>
      <c r="R4" s="60" t="s">
        <v>56</v>
      </c>
      <c r="S4" s="60" t="s">
        <v>56</v>
      </c>
      <c r="T4" s="60" t="s">
        <v>56</v>
      </c>
    </row>
    <row r="5" spans="1:20" ht="66" customHeight="1" thickTop="1" thickBot="1" x14ac:dyDescent="0.3">
      <c r="A5" s="80"/>
      <c r="B5" s="83"/>
      <c r="C5" s="109"/>
      <c r="D5" s="138"/>
      <c r="E5" s="87"/>
      <c r="F5" s="80"/>
      <c r="G5" s="98"/>
      <c r="H5" s="80"/>
      <c r="I5" s="101"/>
      <c r="J5" s="61" t="s">
        <v>51</v>
      </c>
      <c r="K5" s="60" t="str">
        <f>HLOOKUP('Contract Year 6 (Opt 1) -Detail'!K4,'Labor Categories_W_PRICES'!$B$4:$AJ$18,2,FALSE)</f>
        <v>Junior Technician (example)</v>
      </c>
      <c r="L5" s="60" t="e">
        <f>HLOOKUP('Contract Year 6 (Opt 1) -Detail'!L4,'Labor Categories_W_PRICES'!$B$4:$AJ$18,2,FALSE)</f>
        <v>#N/A</v>
      </c>
      <c r="M5" s="60" t="e">
        <f>HLOOKUP('Contract Year 6 (Opt 1) -Detail'!M4,'Labor Categories_W_PRICES'!$B$4:$AJ$18,2,FALSE)</f>
        <v>#N/A</v>
      </c>
      <c r="N5" s="60" t="e">
        <f>HLOOKUP('Contract Year 6 (Opt 1) -Detail'!N4,'Labor Categories_W_PRICES'!$B$4:$AJ$18,2,FALSE)</f>
        <v>#N/A</v>
      </c>
      <c r="O5" s="60" t="e">
        <f>HLOOKUP('Contract Year 6 (Opt 1) -Detail'!O4,'Labor Categories_W_PRICES'!$B$4:$AJ$18,2,FALSE)</f>
        <v>#N/A</v>
      </c>
      <c r="P5" s="60" t="e">
        <f>HLOOKUP('Contract Year 6 (Opt 1) -Detail'!P4,'Labor Categories_W_PRICES'!$B$4:$AJ$18,2,FALSE)</f>
        <v>#N/A</v>
      </c>
      <c r="Q5" s="60" t="e">
        <f>HLOOKUP('Contract Year 6 (Opt 1) -Detail'!Q4,'Labor Categories_W_PRICES'!$B$4:$AJ$18,2,FALSE)</f>
        <v>#N/A</v>
      </c>
      <c r="R5" s="60" t="e">
        <f>HLOOKUP('Contract Year 6 (Opt 1) -Detail'!R4,'Labor Categories_W_PRICES'!$B$4:$AJ$18,2,FALSE)</f>
        <v>#N/A</v>
      </c>
      <c r="S5" s="60" t="e">
        <f>HLOOKUP('Contract Year 6 (Opt 1) -Detail'!S4,'Labor Categories_W_PRICES'!$B$4:$AJ$18,2,FALSE)</f>
        <v>#N/A</v>
      </c>
      <c r="T5" s="60" t="e">
        <f>HLOOKUP('Contract Year 6 (Opt 1) -Detail'!T4,'Labor Categories_W_PRICES'!$B$4:$AJ$18,2,FALSE)</f>
        <v>#N/A</v>
      </c>
    </row>
    <row r="6" spans="1:20" ht="66" customHeight="1" thickTop="1" thickBot="1" x14ac:dyDescent="0.3">
      <c r="A6" s="81"/>
      <c r="B6" s="84"/>
      <c r="C6" s="109"/>
      <c r="D6" s="139"/>
      <c r="E6" s="88"/>
      <c r="F6" s="81"/>
      <c r="G6" s="107"/>
      <c r="H6" s="81"/>
      <c r="I6" s="102">
        <f>SUM(K6:T6)</f>
        <v>1</v>
      </c>
      <c r="J6" s="61" t="s">
        <v>57</v>
      </c>
      <c r="K6" s="60">
        <v>1</v>
      </c>
      <c r="L6" s="60" t="s">
        <v>58</v>
      </c>
      <c r="M6" s="60" t="s">
        <v>58</v>
      </c>
      <c r="N6" s="60" t="s">
        <v>58</v>
      </c>
      <c r="O6" s="60" t="s">
        <v>58</v>
      </c>
      <c r="P6" s="60" t="s">
        <v>58</v>
      </c>
      <c r="Q6" s="60" t="s">
        <v>58</v>
      </c>
      <c r="R6" s="60" t="s">
        <v>58</v>
      </c>
      <c r="S6" s="60" t="s">
        <v>58</v>
      </c>
      <c r="T6" s="60" t="s">
        <v>58</v>
      </c>
    </row>
    <row r="7" spans="1:20" ht="66" customHeight="1" thickTop="1" thickBot="1" x14ac:dyDescent="0.3">
      <c r="A7" s="79" t="s">
        <v>185</v>
      </c>
      <c r="B7" s="82" t="s">
        <v>278</v>
      </c>
      <c r="C7" s="109" t="s">
        <v>281</v>
      </c>
      <c r="D7" s="92"/>
      <c r="E7" s="86" t="s">
        <v>152</v>
      </c>
      <c r="F7" s="79">
        <v>2</v>
      </c>
      <c r="G7" s="97">
        <v>0</v>
      </c>
      <c r="H7" s="99">
        <f t="shared" ref="H7" si="0">F7*G7</f>
        <v>0</v>
      </c>
      <c r="I7" s="100">
        <v>0</v>
      </c>
      <c r="J7" s="61" t="s">
        <v>20</v>
      </c>
      <c r="K7" s="60" t="s">
        <v>7</v>
      </c>
      <c r="L7" s="60" t="s">
        <v>56</v>
      </c>
      <c r="M7" s="60" t="s">
        <v>56</v>
      </c>
      <c r="N7" s="60" t="s">
        <v>56</v>
      </c>
      <c r="O7" s="60" t="s">
        <v>56</v>
      </c>
      <c r="P7" s="60" t="s">
        <v>56</v>
      </c>
      <c r="Q7" s="60" t="s">
        <v>56</v>
      </c>
      <c r="R7" s="60" t="s">
        <v>56</v>
      </c>
      <c r="S7" s="60" t="s">
        <v>56</v>
      </c>
      <c r="T7" s="60" t="s">
        <v>56</v>
      </c>
    </row>
    <row r="8" spans="1:20" ht="66" customHeight="1" thickTop="1" thickBot="1" x14ac:dyDescent="0.3">
      <c r="A8" s="80"/>
      <c r="B8" s="83"/>
      <c r="C8" s="109"/>
      <c r="D8" s="93"/>
      <c r="E8" s="87"/>
      <c r="F8" s="80"/>
      <c r="G8" s="98"/>
      <c r="H8" s="80"/>
      <c r="I8" s="101"/>
      <c r="J8" s="61" t="s">
        <v>51</v>
      </c>
      <c r="K8" s="60" t="str">
        <f>HLOOKUP('Contract Year 6 (Opt 1) -Detail'!K7,'Labor Categories_W_PRICES'!$B$4:$AJ$18,2,FALSE)</f>
        <v>Junior Technician (example)</v>
      </c>
      <c r="L8" s="60" t="e">
        <f>HLOOKUP('Contract Year 6 (Opt 1) -Detail'!L7,'Labor Categories_W_PRICES'!$B$4:$AJ$18,2,FALSE)</f>
        <v>#N/A</v>
      </c>
      <c r="M8" s="60" t="e">
        <f>HLOOKUP('Contract Year 6 (Opt 1) -Detail'!M7,'Labor Categories_W_PRICES'!$B$4:$AJ$18,2,FALSE)</f>
        <v>#N/A</v>
      </c>
      <c r="N8" s="60" t="e">
        <f>HLOOKUP('Contract Year 6 (Opt 1) -Detail'!N7,'Labor Categories_W_PRICES'!$B$4:$AJ$18,2,FALSE)</f>
        <v>#N/A</v>
      </c>
      <c r="O8" s="60" t="e">
        <f>HLOOKUP('Contract Year 6 (Opt 1) -Detail'!O7,'Labor Categories_W_PRICES'!$B$4:$AJ$18,2,FALSE)</f>
        <v>#N/A</v>
      </c>
      <c r="P8" s="60" t="e">
        <f>HLOOKUP('Contract Year 6 (Opt 1) -Detail'!P7,'Labor Categories_W_PRICES'!$B$4:$AJ$18,2,FALSE)</f>
        <v>#N/A</v>
      </c>
      <c r="Q8" s="60" t="e">
        <f>HLOOKUP('Contract Year 6 (Opt 1) -Detail'!Q7,'Labor Categories_W_PRICES'!$B$4:$AJ$18,2,FALSE)</f>
        <v>#N/A</v>
      </c>
      <c r="R8" s="60" t="e">
        <f>HLOOKUP('Contract Year 6 (Opt 1) -Detail'!R7,'Labor Categories_W_PRICES'!$B$4:$AJ$18,2,FALSE)</f>
        <v>#N/A</v>
      </c>
      <c r="S8" s="60" t="e">
        <f>HLOOKUP('Contract Year 6 (Opt 1) -Detail'!S7,'Labor Categories_W_PRICES'!$B$4:$AJ$18,2,FALSE)</f>
        <v>#N/A</v>
      </c>
      <c r="T8" s="60" t="e">
        <f>HLOOKUP('Contract Year 6 (Opt 1) -Detail'!T7,'Labor Categories_W_PRICES'!$B$4:$AJ$18,2,FALSE)</f>
        <v>#N/A</v>
      </c>
    </row>
    <row r="9" spans="1:20" ht="66" customHeight="1" thickTop="1" thickBot="1" x14ac:dyDescent="0.3">
      <c r="A9" s="81"/>
      <c r="B9" s="84"/>
      <c r="C9" s="109"/>
      <c r="D9" s="94"/>
      <c r="E9" s="88"/>
      <c r="F9" s="80"/>
      <c r="G9" s="118"/>
      <c r="H9" s="81"/>
      <c r="I9" s="102"/>
      <c r="J9" s="61" t="s">
        <v>57</v>
      </c>
      <c r="K9" s="73">
        <v>1</v>
      </c>
      <c r="L9" s="73" t="s">
        <v>58</v>
      </c>
      <c r="M9" s="73" t="s">
        <v>58</v>
      </c>
      <c r="N9" s="73" t="s">
        <v>58</v>
      </c>
      <c r="O9" s="73" t="s">
        <v>58</v>
      </c>
      <c r="P9" s="73" t="s">
        <v>58</v>
      </c>
      <c r="Q9" s="73" t="s">
        <v>58</v>
      </c>
      <c r="R9" s="73" t="s">
        <v>58</v>
      </c>
      <c r="S9" s="73" t="s">
        <v>58</v>
      </c>
      <c r="T9" s="73" t="s">
        <v>58</v>
      </c>
    </row>
    <row r="10" spans="1:20" ht="66" customHeight="1" thickTop="1" thickBot="1" x14ac:dyDescent="0.3">
      <c r="A10" s="79" t="s">
        <v>186</v>
      </c>
      <c r="B10" s="82" t="s">
        <v>153</v>
      </c>
      <c r="C10" s="109" t="s">
        <v>261</v>
      </c>
      <c r="D10" s="92" t="s">
        <v>170</v>
      </c>
      <c r="E10" s="119" t="s">
        <v>154</v>
      </c>
      <c r="F10" s="122" t="s">
        <v>203</v>
      </c>
      <c r="G10" s="125" t="s">
        <v>204</v>
      </c>
      <c r="H10" s="97">
        <v>0</v>
      </c>
      <c r="I10" s="103">
        <f>SUM(K12:T12)</f>
        <v>0</v>
      </c>
      <c r="J10" s="35" t="s">
        <v>20</v>
      </c>
      <c r="K10" s="62" t="s">
        <v>7</v>
      </c>
      <c r="L10" s="62" t="s">
        <v>56</v>
      </c>
      <c r="M10" s="62" t="s">
        <v>56</v>
      </c>
      <c r="N10" s="62" t="s">
        <v>56</v>
      </c>
      <c r="O10" s="62" t="s">
        <v>56</v>
      </c>
      <c r="P10" s="62" t="s">
        <v>56</v>
      </c>
      <c r="Q10" s="62" t="s">
        <v>56</v>
      </c>
      <c r="R10" s="62" t="s">
        <v>56</v>
      </c>
      <c r="S10" s="62" t="s">
        <v>56</v>
      </c>
      <c r="T10" s="62" t="s">
        <v>56</v>
      </c>
    </row>
    <row r="11" spans="1:20" ht="66" customHeight="1" thickTop="1" thickBot="1" x14ac:dyDescent="0.3">
      <c r="A11" s="80"/>
      <c r="B11" s="83"/>
      <c r="C11" s="109"/>
      <c r="D11" s="93"/>
      <c r="E11" s="120"/>
      <c r="F11" s="123"/>
      <c r="G11" s="126"/>
      <c r="H11" s="98"/>
      <c r="I11" s="104"/>
      <c r="J11" s="35" t="s">
        <v>51</v>
      </c>
      <c r="K11" s="38" t="str">
        <f>HLOOKUP('Contract Year 6 (Opt 1) -Detail'!K10,'Labor Categories_W_PRICES'!$B$4:$AJ$18,2,FALSE)</f>
        <v>Junior Technician (example)</v>
      </c>
      <c r="L11" s="38" t="e">
        <f>HLOOKUP('Contract Year 6 (Opt 1) -Detail'!L10,'Labor Categories_W_PRICES'!$B$4:$AJ$18,2,FALSE)</f>
        <v>#N/A</v>
      </c>
      <c r="M11" s="38" t="e">
        <f>HLOOKUP('Contract Year 6 (Opt 1) -Detail'!M10,'Labor Categories_W_PRICES'!$B$4:$AJ$18,2,FALSE)</f>
        <v>#N/A</v>
      </c>
      <c r="N11" s="38" t="e">
        <f>HLOOKUP('Contract Year 6 (Opt 1) -Detail'!N10,'Labor Categories_W_PRICES'!$B$4:$AJ$18,2,FALSE)</f>
        <v>#N/A</v>
      </c>
      <c r="O11" s="38" t="e">
        <f>HLOOKUP('Contract Year 6 (Opt 1) -Detail'!O10,'Labor Categories_W_PRICES'!$B$4:$AJ$18,2,FALSE)</f>
        <v>#N/A</v>
      </c>
      <c r="P11" s="38" t="e">
        <f>HLOOKUP('Contract Year 6 (Opt 1) -Detail'!P10,'Labor Categories_W_PRICES'!$B$4:$AJ$18,2,FALSE)</f>
        <v>#N/A</v>
      </c>
      <c r="Q11" s="38" t="e">
        <f>HLOOKUP('Contract Year 6 (Opt 1) -Detail'!Q10,'Labor Categories_W_PRICES'!$B$4:$AJ$18,2,FALSE)</f>
        <v>#N/A</v>
      </c>
      <c r="R11" s="38" t="e">
        <f>HLOOKUP('Contract Year 6 (Opt 1) -Detail'!R10,'Labor Categories_W_PRICES'!$B$4:$AJ$18,2,FALSE)</f>
        <v>#N/A</v>
      </c>
      <c r="S11" s="38" t="e">
        <f>HLOOKUP('Contract Year 6 (Opt 1) -Detail'!S10,'Labor Categories_W_PRICES'!$B$4:$AJ$18,2,FALSE)</f>
        <v>#N/A</v>
      </c>
      <c r="T11" s="38" t="e">
        <f>HLOOKUP('Contract Year 6 (Opt 1) -Detail'!T10,'Labor Categories_W_PRICES'!$B$4:$AJ$18,2,FALSE)</f>
        <v>#N/A</v>
      </c>
    </row>
    <row r="12" spans="1:20" ht="66" customHeight="1" thickTop="1" thickBot="1" x14ac:dyDescent="0.3">
      <c r="A12" s="81"/>
      <c r="B12" s="84"/>
      <c r="C12" s="109"/>
      <c r="D12" s="94"/>
      <c r="E12" s="121"/>
      <c r="F12" s="124"/>
      <c r="G12" s="127"/>
      <c r="H12" s="98"/>
      <c r="I12" s="105"/>
      <c r="J12" s="39" t="s">
        <v>57</v>
      </c>
      <c r="K12" s="62">
        <v>0</v>
      </c>
      <c r="L12" s="40" t="s">
        <v>172</v>
      </c>
      <c r="M12" s="40" t="s">
        <v>172</v>
      </c>
      <c r="N12" s="40" t="s">
        <v>172</v>
      </c>
      <c r="O12" s="40" t="s">
        <v>172</v>
      </c>
      <c r="P12" s="40" t="s">
        <v>172</v>
      </c>
      <c r="Q12" s="40" t="s">
        <v>172</v>
      </c>
      <c r="R12" s="40" t="s">
        <v>172</v>
      </c>
      <c r="S12" s="40" t="s">
        <v>172</v>
      </c>
      <c r="T12" s="40" t="s">
        <v>172</v>
      </c>
    </row>
    <row r="13" spans="1:20" ht="66" customHeight="1" thickTop="1" thickBot="1" x14ac:dyDescent="0.3">
      <c r="A13" s="79" t="s">
        <v>224</v>
      </c>
      <c r="B13" s="82" t="s">
        <v>259</v>
      </c>
      <c r="C13" s="109" t="s">
        <v>276</v>
      </c>
      <c r="D13" s="92" t="s">
        <v>170</v>
      </c>
      <c r="E13" s="86" t="s">
        <v>154</v>
      </c>
      <c r="F13" s="80">
        <v>1</v>
      </c>
      <c r="G13" s="106">
        <v>0</v>
      </c>
      <c r="H13" s="108">
        <f t="shared" ref="H13" si="1">F13*G13</f>
        <v>0</v>
      </c>
      <c r="I13" s="103">
        <f>SUM(K15:T15)</f>
        <v>0</v>
      </c>
      <c r="J13" s="35" t="s">
        <v>20</v>
      </c>
      <c r="K13" s="75" t="s">
        <v>7</v>
      </c>
      <c r="L13" s="75" t="s">
        <v>56</v>
      </c>
      <c r="M13" s="75" t="s">
        <v>56</v>
      </c>
      <c r="N13" s="75" t="s">
        <v>56</v>
      </c>
      <c r="O13" s="75" t="s">
        <v>56</v>
      </c>
      <c r="P13" s="75" t="s">
        <v>56</v>
      </c>
      <c r="Q13" s="75" t="s">
        <v>56</v>
      </c>
      <c r="R13" s="75" t="s">
        <v>56</v>
      </c>
      <c r="S13" s="75" t="s">
        <v>56</v>
      </c>
      <c r="T13" s="75" t="s">
        <v>56</v>
      </c>
    </row>
    <row r="14" spans="1:20" ht="66" customHeight="1" thickTop="1" thickBot="1" x14ac:dyDescent="0.3">
      <c r="A14" s="80"/>
      <c r="B14" s="83"/>
      <c r="C14" s="109"/>
      <c r="D14" s="93"/>
      <c r="E14" s="87"/>
      <c r="F14" s="80"/>
      <c r="G14" s="98"/>
      <c r="H14" s="80"/>
      <c r="I14" s="104"/>
      <c r="J14" s="35" t="s">
        <v>51</v>
      </c>
      <c r="K14" s="38" t="str">
        <f>HLOOKUP('Contract Year 6 (Opt 1) -Detail'!K13,'Labor Categories_W_PRICES'!$B$4:$AJ$18,2,FALSE)</f>
        <v>Junior Technician (example)</v>
      </c>
      <c r="L14" s="38" t="e">
        <f>HLOOKUP('Contract Year 6 (Opt 1) -Detail'!L13,'Labor Categories_W_PRICES'!$B$4:$AJ$18,2,FALSE)</f>
        <v>#N/A</v>
      </c>
      <c r="M14" s="38" t="e">
        <f>HLOOKUP('Contract Year 6 (Opt 1) -Detail'!M13,'Labor Categories_W_PRICES'!$B$4:$AJ$18,2,FALSE)</f>
        <v>#N/A</v>
      </c>
      <c r="N14" s="38" t="e">
        <f>HLOOKUP('Contract Year 6 (Opt 1) -Detail'!N13,'Labor Categories_W_PRICES'!$B$4:$AJ$18,2,FALSE)</f>
        <v>#N/A</v>
      </c>
      <c r="O14" s="38" t="e">
        <f>HLOOKUP('Contract Year 6 (Opt 1) -Detail'!O13,'Labor Categories_W_PRICES'!$B$4:$AJ$18,2,FALSE)</f>
        <v>#N/A</v>
      </c>
      <c r="P14" s="38" t="e">
        <f>HLOOKUP('Contract Year 6 (Opt 1) -Detail'!P13,'Labor Categories_W_PRICES'!$B$4:$AJ$18,2,FALSE)</f>
        <v>#N/A</v>
      </c>
      <c r="Q14" s="38" t="e">
        <f>HLOOKUP('Contract Year 6 (Opt 1) -Detail'!Q13,'Labor Categories_W_PRICES'!$B$4:$AJ$18,2,FALSE)</f>
        <v>#N/A</v>
      </c>
      <c r="R14" s="38" t="e">
        <f>HLOOKUP('Contract Year 6 (Opt 1) -Detail'!R13,'Labor Categories_W_PRICES'!$B$4:$AJ$18,2,FALSE)</f>
        <v>#N/A</v>
      </c>
      <c r="S14" s="38" t="e">
        <f>HLOOKUP('Contract Year 6 (Opt 1) -Detail'!S13,'Labor Categories_W_PRICES'!$B$4:$AJ$18,2,FALSE)</f>
        <v>#N/A</v>
      </c>
      <c r="T14" s="38" t="e">
        <f>HLOOKUP('Contract Year 6 (Opt 1) -Detail'!T13,'Labor Categories_W_PRICES'!$B$4:$AJ$18,2,FALSE)</f>
        <v>#N/A</v>
      </c>
    </row>
    <row r="15" spans="1:20" ht="66" customHeight="1" thickTop="1" thickBot="1" x14ac:dyDescent="0.3">
      <c r="A15" s="81"/>
      <c r="B15" s="84"/>
      <c r="C15" s="109"/>
      <c r="D15" s="94"/>
      <c r="E15" s="88"/>
      <c r="F15" s="81"/>
      <c r="G15" s="107"/>
      <c r="H15" s="81"/>
      <c r="I15" s="105"/>
      <c r="J15" s="39" t="s">
        <v>57</v>
      </c>
      <c r="K15" s="75">
        <v>0</v>
      </c>
      <c r="L15" s="40" t="s">
        <v>172</v>
      </c>
      <c r="M15" s="40" t="s">
        <v>172</v>
      </c>
      <c r="N15" s="40" t="s">
        <v>172</v>
      </c>
      <c r="O15" s="40" t="s">
        <v>172</v>
      </c>
      <c r="P15" s="40" t="s">
        <v>172</v>
      </c>
      <c r="Q15" s="40" t="s">
        <v>172</v>
      </c>
      <c r="R15" s="40" t="s">
        <v>172</v>
      </c>
      <c r="S15" s="40" t="s">
        <v>172</v>
      </c>
      <c r="T15" s="40" t="s">
        <v>172</v>
      </c>
    </row>
    <row r="16" spans="1:20" ht="66" customHeight="1" thickTop="1" thickBot="1" x14ac:dyDescent="0.3">
      <c r="A16" s="79" t="s">
        <v>108</v>
      </c>
      <c r="B16" s="82" t="s">
        <v>155</v>
      </c>
      <c r="C16" s="85" t="s">
        <v>242</v>
      </c>
      <c r="D16" s="89" t="s">
        <v>170</v>
      </c>
      <c r="E16" s="86" t="s">
        <v>154</v>
      </c>
      <c r="F16" s="79">
        <v>1</v>
      </c>
      <c r="G16" s="97">
        <v>0</v>
      </c>
      <c r="H16" s="99">
        <f t="shared" ref="H16" si="2">F16*G16</f>
        <v>0</v>
      </c>
      <c r="I16" s="103">
        <f t="shared" ref="I16" si="3">SUM(K18:T18)</f>
        <v>0</v>
      </c>
      <c r="J16" s="35" t="s">
        <v>20</v>
      </c>
      <c r="K16" s="62" t="s">
        <v>7</v>
      </c>
      <c r="L16" s="62" t="s">
        <v>56</v>
      </c>
      <c r="M16" s="62" t="s">
        <v>56</v>
      </c>
      <c r="N16" s="62" t="s">
        <v>56</v>
      </c>
      <c r="O16" s="62" t="s">
        <v>56</v>
      </c>
      <c r="P16" s="62" t="s">
        <v>56</v>
      </c>
      <c r="Q16" s="62" t="s">
        <v>56</v>
      </c>
      <c r="R16" s="62" t="s">
        <v>56</v>
      </c>
      <c r="S16" s="62" t="s">
        <v>56</v>
      </c>
      <c r="T16" s="62" t="s">
        <v>56</v>
      </c>
    </row>
    <row r="17" spans="1:20" ht="66" customHeight="1" thickTop="1" thickBot="1" x14ac:dyDescent="0.3">
      <c r="A17" s="80"/>
      <c r="B17" s="83"/>
      <c r="C17" s="85"/>
      <c r="D17" s="90"/>
      <c r="E17" s="87"/>
      <c r="F17" s="80"/>
      <c r="G17" s="98"/>
      <c r="H17" s="80"/>
      <c r="I17" s="104"/>
      <c r="J17" s="35" t="s">
        <v>51</v>
      </c>
      <c r="K17" s="38" t="str">
        <f>HLOOKUP('Contract Year 6 (Opt 1) -Detail'!K16,'Labor Categories_W_PRICES'!$B$4:$AJ$18,2,FALSE)</f>
        <v>Junior Technician (example)</v>
      </c>
      <c r="L17" s="38" t="e">
        <f>HLOOKUP('Contract Year 6 (Opt 1) -Detail'!L16,'Labor Categories_W_PRICES'!$B$4:$AJ$18,2,FALSE)</f>
        <v>#N/A</v>
      </c>
      <c r="M17" s="38" t="e">
        <f>HLOOKUP('Contract Year 6 (Opt 1) -Detail'!M16,'Labor Categories_W_PRICES'!$B$4:$AJ$18,2,FALSE)</f>
        <v>#N/A</v>
      </c>
      <c r="N17" s="38" t="e">
        <f>HLOOKUP('Contract Year 6 (Opt 1) -Detail'!N16,'Labor Categories_W_PRICES'!$B$4:$AJ$18,2,FALSE)</f>
        <v>#N/A</v>
      </c>
      <c r="O17" s="38" t="e">
        <f>HLOOKUP('Contract Year 6 (Opt 1) -Detail'!O16,'Labor Categories_W_PRICES'!$B$4:$AJ$18,2,FALSE)</f>
        <v>#N/A</v>
      </c>
      <c r="P17" s="38" t="e">
        <f>HLOOKUP('Contract Year 6 (Opt 1) -Detail'!P16,'Labor Categories_W_PRICES'!$B$4:$AJ$18,2,FALSE)</f>
        <v>#N/A</v>
      </c>
      <c r="Q17" s="38" t="e">
        <f>HLOOKUP('Contract Year 6 (Opt 1) -Detail'!Q16,'Labor Categories_W_PRICES'!$B$4:$AJ$18,2,FALSE)</f>
        <v>#N/A</v>
      </c>
      <c r="R17" s="38" t="e">
        <f>HLOOKUP('Contract Year 6 (Opt 1) -Detail'!R16,'Labor Categories_W_PRICES'!$B$4:$AJ$18,2,FALSE)</f>
        <v>#N/A</v>
      </c>
      <c r="S17" s="38" t="e">
        <f>HLOOKUP('Contract Year 6 (Opt 1) -Detail'!S16,'Labor Categories_W_PRICES'!$B$4:$AJ$18,2,FALSE)</f>
        <v>#N/A</v>
      </c>
      <c r="T17" s="38" t="e">
        <f>HLOOKUP('Contract Year 6 (Opt 1) -Detail'!T16,'Labor Categories_W_PRICES'!$B$4:$AJ$18,2,FALSE)</f>
        <v>#N/A</v>
      </c>
    </row>
    <row r="18" spans="1:20" ht="66" customHeight="1" thickTop="1" thickBot="1" x14ac:dyDescent="0.3">
      <c r="A18" s="81"/>
      <c r="B18" s="84"/>
      <c r="C18" s="85" t="s">
        <v>170</v>
      </c>
      <c r="D18" s="91"/>
      <c r="E18" s="88"/>
      <c r="F18" s="81"/>
      <c r="G18" s="107"/>
      <c r="H18" s="81"/>
      <c r="I18" s="105"/>
      <c r="J18" s="39" t="s">
        <v>57</v>
      </c>
      <c r="K18" s="62">
        <v>0</v>
      </c>
      <c r="L18" s="40" t="s">
        <v>172</v>
      </c>
      <c r="M18" s="40" t="s">
        <v>172</v>
      </c>
      <c r="N18" s="40" t="s">
        <v>172</v>
      </c>
      <c r="O18" s="40" t="s">
        <v>172</v>
      </c>
      <c r="P18" s="40" t="s">
        <v>172</v>
      </c>
      <c r="Q18" s="40" t="s">
        <v>172</v>
      </c>
      <c r="R18" s="40" t="s">
        <v>172</v>
      </c>
      <c r="S18" s="40" t="s">
        <v>172</v>
      </c>
      <c r="T18" s="40" t="s">
        <v>172</v>
      </c>
    </row>
    <row r="19" spans="1:20" ht="66" customHeight="1" thickTop="1" thickBot="1" x14ac:dyDescent="0.3">
      <c r="A19" s="79" t="s">
        <v>109</v>
      </c>
      <c r="B19" s="82" t="s">
        <v>156</v>
      </c>
      <c r="C19" s="85" t="s">
        <v>262</v>
      </c>
      <c r="D19" s="92" t="s">
        <v>170</v>
      </c>
      <c r="E19" s="86" t="s">
        <v>154</v>
      </c>
      <c r="F19" s="79">
        <v>1</v>
      </c>
      <c r="G19" s="97">
        <v>0</v>
      </c>
      <c r="H19" s="99">
        <f t="shared" ref="H19" si="4">F19*G19</f>
        <v>0</v>
      </c>
      <c r="I19" s="103">
        <f t="shared" ref="I19" si="5">SUM(K21:T21)</f>
        <v>0</v>
      </c>
      <c r="J19" s="35" t="s">
        <v>20</v>
      </c>
      <c r="K19" s="62" t="s">
        <v>7</v>
      </c>
      <c r="L19" s="62" t="s">
        <v>56</v>
      </c>
      <c r="M19" s="62" t="s">
        <v>56</v>
      </c>
      <c r="N19" s="62" t="s">
        <v>56</v>
      </c>
      <c r="O19" s="62" t="s">
        <v>56</v>
      </c>
      <c r="P19" s="62" t="s">
        <v>56</v>
      </c>
      <c r="Q19" s="62" t="s">
        <v>56</v>
      </c>
      <c r="R19" s="62" t="s">
        <v>56</v>
      </c>
      <c r="S19" s="62" t="s">
        <v>56</v>
      </c>
      <c r="T19" s="62" t="s">
        <v>56</v>
      </c>
    </row>
    <row r="20" spans="1:20" ht="66" customHeight="1" thickTop="1" thickBot="1" x14ac:dyDescent="0.3">
      <c r="A20" s="80"/>
      <c r="B20" s="83"/>
      <c r="C20" s="85"/>
      <c r="D20" s="93"/>
      <c r="E20" s="87"/>
      <c r="F20" s="80"/>
      <c r="G20" s="98"/>
      <c r="H20" s="80"/>
      <c r="I20" s="104"/>
      <c r="J20" s="35" t="s">
        <v>51</v>
      </c>
      <c r="K20" s="38" t="str">
        <f>HLOOKUP('Contract Year 6 (Opt 1) -Detail'!K19,'Labor Categories_W_PRICES'!$B$4:$AJ$18,2,FALSE)</f>
        <v>Junior Technician (example)</v>
      </c>
      <c r="L20" s="38" t="e">
        <f>HLOOKUP('Contract Year 6 (Opt 1) -Detail'!L19,'Labor Categories_W_PRICES'!$B$4:$AJ$18,2,FALSE)</f>
        <v>#N/A</v>
      </c>
      <c r="M20" s="38" t="e">
        <f>HLOOKUP('Contract Year 6 (Opt 1) -Detail'!M19,'Labor Categories_W_PRICES'!$B$4:$AJ$18,2,FALSE)</f>
        <v>#N/A</v>
      </c>
      <c r="N20" s="38" t="e">
        <f>HLOOKUP('Contract Year 6 (Opt 1) -Detail'!N19,'Labor Categories_W_PRICES'!$B$4:$AJ$18,2,FALSE)</f>
        <v>#N/A</v>
      </c>
      <c r="O20" s="38" t="e">
        <f>HLOOKUP('Contract Year 6 (Opt 1) -Detail'!O19,'Labor Categories_W_PRICES'!$B$4:$AJ$18,2,FALSE)</f>
        <v>#N/A</v>
      </c>
      <c r="P20" s="38" t="e">
        <f>HLOOKUP('Contract Year 6 (Opt 1) -Detail'!P19,'Labor Categories_W_PRICES'!$B$4:$AJ$18,2,FALSE)</f>
        <v>#N/A</v>
      </c>
      <c r="Q20" s="38" t="e">
        <f>HLOOKUP('Contract Year 6 (Opt 1) -Detail'!Q19,'Labor Categories_W_PRICES'!$B$4:$AJ$18,2,FALSE)</f>
        <v>#N/A</v>
      </c>
      <c r="R20" s="38" t="e">
        <f>HLOOKUP('Contract Year 6 (Opt 1) -Detail'!R19,'Labor Categories_W_PRICES'!$B$4:$AJ$18,2,FALSE)</f>
        <v>#N/A</v>
      </c>
      <c r="S20" s="38" t="e">
        <f>HLOOKUP('Contract Year 6 (Opt 1) -Detail'!S19,'Labor Categories_W_PRICES'!$B$4:$AJ$18,2,FALSE)</f>
        <v>#N/A</v>
      </c>
      <c r="T20" s="38" t="e">
        <f>HLOOKUP('Contract Year 6 (Opt 1) -Detail'!T19,'Labor Categories_W_PRICES'!$B$4:$AJ$18,2,FALSE)</f>
        <v>#N/A</v>
      </c>
    </row>
    <row r="21" spans="1:20" ht="66" customHeight="1" thickTop="1" thickBot="1" x14ac:dyDescent="0.3">
      <c r="A21" s="81"/>
      <c r="B21" s="84"/>
      <c r="C21" s="85"/>
      <c r="D21" s="94"/>
      <c r="E21" s="88"/>
      <c r="F21" s="81"/>
      <c r="G21" s="98"/>
      <c r="H21" s="81"/>
      <c r="I21" s="105"/>
      <c r="J21" s="39" t="s">
        <v>57</v>
      </c>
      <c r="K21" s="62">
        <v>0</v>
      </c>
      <c r="L21" s="40" t="s">
        <v>172</v>
      </c>
      <c r="M21" s="40" t="s">
        <v>172</v>
      </c>
      <c r="N21" s="40" t="s">
        <v>172</v>
      </c>
      <c r="O21" s="40" t="s">
        <v>172</v>
      </c>
      <c r="P21" s="40" t="s">
        <v>172</v>
      </c>
      <c r="Q21" s="40" t="s">
        <v>172</v>
      </c>
      <c r="R21" s="40" t="s">
        <v>172</v>
      </c>
      <c r="S21" s="40" t="s">
        <v>172</v>
      </c>
      <c r="T21" s="40" t="s">
        <v>172</v>
      </c>
    </row>
    <row r="22" spans="1:20" ht="66" customHeight="1" thickTop="1" thickBot="1" x14ac:dyDescent="0.3">
      <c r="A22" s="79" t="s">
        <v>110</v>
      </c>
      <c r="B22" s="82" t="s">
        <v>157</v>
      </c>
      <c r="C22" s="110" t="s">
        <v>208</v>
      </c>
      <c r="D22" s="92" t="s">
        <v>170</v>
      </c>
      <c r="E22" s="86" t="s">
        <v>154</v>
      </c>
      <c r="F22" s="79">
        <v>1</v>
      </c>
      <c r="G22" s="97">
        <v>0</v>
      </c>
      <c r="H22" s="99">
        <f t="shared" ref="H22" si="6">F22*G22</f>
        <v>0</v>
      </c>
      <c r="I22" s="103">
        <f t="shared" ref="I22" si="7">SUM(K24:T24)</f>
        <v>0</v>
      </c>
      <c r="J22" s="35" t="s">
        <v>20</v>
      </c>
      <c r="K22" s="62" t="s">
        <v>7</v>
      </c>
      <c r="L22" s="62" t="s">
        <v>7</v>
      </c>
      <c r="M22" s="62" t="s">
        <v>56</v>
      </c>
      <c r="N22" s="62" t="s">
        <v>56</v>
      </c>
      <c r="O22" s="62" t="s">
        <v>56</v>
      </c>
      <c r="P22" s="62" t="s">
        <v>56</v>
      </c>
      <c r="Q22" s="62" t="s">
        <v>56</v>
      </c>
      <c r="R22" s="62" t="s">
        <v>56</v>
      </c>
      <c r="S22" s="62" t="s">
        <v>56</v>
      </c>
      <c r="T22" s="62" t="s">
        <v>56</v>
      </c>
    </row>
    <row r="23" spans="1:20" ht="66" customHeight="1" thickTop="1" thickBot="1" x14ac:dyDescent="0.3">
      <c r="A23" s="80"/>
      <c r="B23" s="83"/>
      <c r="C23" s="111"/>
      <c r="D23" s="93"/>
      <c r="E23" s="87"/>
      <c r="F23" s="80"/>
      <c r="G23" s="98"/>
      <c r="H23" s="80"/>
      <c r="I23" s="104"/>
      <c r="J23" s="35" t="s">
        <v>51</v>
      </c>
      <c r="K23" s="38" t="str">
        <f>HLOOKUP('Contract Year 6 (Opt 1) -Detail'!K22,'Labor Categories_W_PRICES'!$B$4:$AJ$18,2,FALSE)</f>
        <v>Junior Technician (example)</v>
      </c>
      <c r="L23" s="38" t="str">
        <f>HLOOKUP('Contract Year 6 (Opt 1) -Detail'!L22,'Labor Categories_W_PRICES'!$B$4:$AJ$18,2,FALSE)</f>
        <v>Junior Technician (example)</v>
      </c>
      <c r="M23" s="38" t="e">
        <f>HLOOKUP('Contract Year 6 (Opt 1) -Detail'!M22,'Labor Categories_W_PRICES'!$B$4:$AJ$18,2,FALSE)</f>
        <v>#N/A</v>
      </c>
      <c r="N23" s="38" t="e">
        <f>HLOOKUP('Contract Year 6 (Opt 1) -Detail'!N22,'Labor Categories_W_PRICES'!$B$4:$AJ$18,2,FALSE)</f>
        <v>#N/A</v>
      </c>
      <c r="O23" s="38" t="e">
        <f>HLOOKUP('Contract Year 6 (Opt 1) -Detail'!O22,'Labor Categories_W_PRICES'!$B$4:$AJ$18,2,FALSE)</f>
        <v>#N/A</v>
      </c>
      <c r="P23" s="38" t="e">
        <f>HLOOKUP('Contract Year 6 (Opt 1) -Detail'!P22,'Labor Categories_W_PRICES'!$B$4:$AJ$18,2,FALSE)</f>
        <v>#N/A</v>
      </c>
      <c r="Q23" s="38" t="e">
        <f>HLOOKUP('Contract Year 6 (Opt 1) -Detail'!Q22,'Labor Categories_W_PRICES'!$B$4:$AJ$18,2,FALSE)</f>
        <v>#N/A</v>
      </c>
      <c r="R23" s="38" t="e">
        <f>HLOOKUP('Contract Year 6 (Opt 1) -Detail'!R22,'Labor Categories_W_PRICES'!$B$4:$AJ$18,2,FALSE)</f>
        <v>#N/A</v>
      </c>
      <c r="S23" s="38" t="e">
        <f>HLOOKUP('Contract Year 6 (Opt 1) -Detail'!S22,'Labor Categories_W_PRICES'!$B$4:$AJ$18,2,FALSE)</f>
        <v>#N/A</v>
      </c>
      <c r="T23" s="38" t="e">
        <f>HLOOKUP('Contract Year 6 (Opt 1) -Detail'!T22,'Labor Categories_W_PRICES'!$B$4:$AJ$18,2,FALSE)</f>
        <v>#N/A</v>
      </c>
    </row>
    <row r="24" spans="1:20" ht="66" customHeight="1" thickTop="1" thickBot="1" x14ac:dyDescent="0.3">
      <c r="A24" s="81"/>
      <c r="B24" s="84"/>
      <c r="C24" s="112"/>
      <c r="D24" s="94"/>
      <c r="E24" s="88"/>
      <c r="F24" s="81"/>
      <c r="G24" s="98"/>
      <c r="H24" s="81"/>
      <c r="I24" s="105"/>
      <c r="J24" s="39" t="s">
        <v>57</v>
      </c>
      <c r="K24" s="62">
        <v>0</v>
      </c>
      <c r="L24" s="40" t="s">
        <v>172</v>
      </c>
      <c r="M24" s="40" t="s">
        <v>172</v>
      </c>
      <c r="N24" s="40" t="s">
        <v>172</v>
      </c>
      <c r="O24" s="40" t="s">
        <v>172</v>
      </c>
      <c r="P24" s="40" t="s">
        <v>172</v>
      </c>
      <c r="Q24" s="40" t="s">
        <v>172</v>
      </c>
      <c r="R24" s="40" t="s">
        <v>172</v>
      </c>
      <c r="S24" s="40" t="s">
        <v>172</v>
      </c>
      <c r="T24" s="40" t="s">
        <v>172</v>
      </c>
    </row>
    <row r="25" spans="1:20" ht="66" customHeight="1" thickTop="1" thickBot="1" x14ac:dyDescent="0.3">
      <c r="A25" s="79" t="s">
        <v>111</v>
      </c>
      <c r="B25" s="82" t="s">
        <v>158</v>
      </c>
      <c r="C25" s="85" t="s">
        <v>209</v>
      </c>
      <c r="D25" s="92" t="s">
        <v>170</v>
      </c>
      <c r="E25" s="86" t="s">
        <v>154</v>
      </c>
      <c r="F25" s="79">
        <v>1</v>
      </c>
      <c r="G25" s="97">
        <v>0</v>
      </c>
      <c r="H25" s="99">
        <f t="shared" ref="H25" si="8">F25*G25</f>
        <v>0</v>
      </c>
      <c r="I25" s="103">
        <f t="shared" ref="I25" si="9">SUM(K27:T27)</f>
        <v>0</v>
      </c>
      <c r="J25" s="35" t="s">
        <v>20</v>
      </c>
      <c r="K25" s="62" t="s">
        <v>7</v>
      </c>
      <c r="L25" s="62" t="s">
        <v>56</v>
      </c>
      <c r="M25" s="62" t="s">
        <v>56</v>
      </c>
      <c r="N25" s="62" t="s">
        <v>56</v>
      </c>
      <c r="O25" s="62" t="s">
        <v>56</v>
      </c>
      <c r="P25" s="62" t="s">
        <v>56</v>
      </c>
      <c r="Q25" s="62" t="s">
        <v>56</v>
      </c>
      <c r="R25" s="62" t="s">
        <v>56</v>
      </c>
      <c r="S25" s="62" t="s">
        <v>56</v>
      </c>
      <c r="T25" s="62" t="s">
        <v>56</v>
      </c>
    </row>
    <row r="26" spans="1:20" ht="66" customHeight="1" thickTop="1" thickBot="1" x14ac:dyDescent="0.3">
      <c r="A26" s="80"/>
      <c r="B26" s="83"/>
      <c r="C26" s="85"/>
      <c r="D26" s="93"/>
      <c r="E26" s="87"/>
      <c r="F26" s="80"/>
      <c r="G26" s="98"/>
      <c r="H26" s="80"/>
      <c r="I26" s="104"/>
      <c r="J26" s="35" t="s">
        <v>51</v>
      </c>
      <c r="K26" s="38" t="str">
        <f>HLOOKUP('Contract Year 6 (Opt 1) -Detail'!K25,'Labor Categories_W_PRICES'!$B$4:$AJ$18,2,FALSE)</f>
        <v>Junior Technician (example)</v>
      </c>
      <c r="L26" s="38" t="e">
        <f>HLOOKUP('Contract Year 6 (Opt 1) -Detail'!L25,'Labor Categories_W_PRICES'!$B$4:$AJ$18,2,FALSE)</f>
        <v>#N/A</v>
      </c>
      <c r="M26" s="38" t="e">
        <f>HLOOKUP('Contract Year 6 (Opt 1) -Detail'!M25,'Labor Categories_W_PRICES'!$B$4:$AJ$18,2,FALSE)</f>
        <v>#N/A</v>
      </c>
      <c r="N26" s="38" t="e">
        <f>HLOOKUP('Contract Year 6 (Opt 1) -Detail'!N25,'Labor Categories_W_PRICES'!$B$4:$AJ$18,2,FALSE)</f>
        <v>#N/A</v>
      </c>
      <c r="O26" s="38" t="e">
        <f>HLOOKUP('Contract Year 6 (Opt 1) -Detail'!O25,'Labor Categories_W_PRICES'!$B$4:$AJ$18,2,FALSE)</f>
        <v>#N/A</v>
      </c>
      <c r="P26" s="38" t="e">
        <f>HLOOKUP('Contract Year 6 (Opt 1) -Detail'!P25,'Labor Categories_W_PRICES'!$B$4:$AJ$18,2,FALSE)</f>
        <v>#N/A</v>
      </c>
      <c r="Q26" s="38" t="e">
        <f>HLOOKUP('Contract Year 6 (Opt 1) -Detail'!Q25,'Labor Categories_W_PRICES'!$B$4:$AJ$18,2,FALSE)</f>
        <v>#N/A</v>
      </c>
      <c r="R26" s="38" t="e">
        <f>HLOOKUP('Contract Year 6 (Opt 1) -Detail'!R25,'Labor Categories_W_PRICES'!$B$4:$AJ$18,2,FALSE)</f>
        <v>#N/A</v>
      </c>
      <c r="S26" s="38" t="e">
        <f>HLOOKUP('Contract Year 6 (Opt 1) -Detail'!S25,'Labor Categories_W_PRICES'!$B$4:$AJ$18,2,FALSE)</f>
        <v>#N/A</v>
      </c>
      <c r="T26" s="38" t="e">
        <f>HLOOKUP('Contract Year 6 (Opt 1) -Detail'!T25,'Labor Categories_W_PRICES'!$B$4:$AJ$18,2,FALSE)</f>
        <v>#N/A</v>
      </c>
    </row>
    <row r="27" spans="1:20" ht="66" customHeight="1" thickTop="1" thickBot="1" x14ac:dyDescent="0.3">
      <c r="A27" s="81"/>
      <c r="B27" s="84"/>
      <c r="C27" s="85"/>
      <c r="D27" s="94"/>
      <c r="E27" s="88"/>
      <c r="F27" s="81"/>
      <c r="G27" s="98"/>
      <c r="H27" s="81"/>
      <c r="I27" s="105"/>
      <c r="J27" s="39" t="s">
        <v>57</v>
      </c>
      <c r="K27" s="62">
        <v>0</v>
      </c>
      <c r="L27" s="40" t="s">
        <v>172</v>
      </c>
      <c r="M27" s="40" t="s">
        <v>172</v>
      </c>
      <c r="N27" s="40" t="s">
        <v>172</v>
      </c>
      <c r="O27" s="40" t="s">
        <v>172</v>
      </c>
      <c r="P27" s="40" t="s">
        <v>172</v>
      </c>
      <c r="Q27" s="40" t="s">
        <v>172</v>
      </c>
      <c r="R27" s="40" t="s">
        <v>172</v>
      </c>
      <c r="S27" s="40" t="s">
        <v>172</v>
      </c>
      <c r="T27" s="40" t="s">
        <v>172</v>
      </c>
    </row>
    <row r="28" spans="1:20" ht="66" customHeight="1" thickTop="1" thickBot="1" x14ac:dyDescent="0.3">
      <c r="A28" s="79" t="s">
        <v>112</v>
      </c>
      <c r="B28" s="82" t="s">
        <v>6</v>
      </c>
      <c r="C28" s="85" t="s">
        <v>263</v>
      </c>
      <c r="D28" s="89" t="s">
        <v>170</v>
      </c>
      <c r="E28" s="86" t="s">
        <v>59</v>
      </c>
      <c r="F28" s="79">
        <v>1</v>
      </c>
      <c r="G28" s="97">
        <v>0</v>
      </c>
      <c r="H28" s="99">
        <f t="shared" ref="H28" si="10">F28*G28</f>
        <v>0</v>
      </c>
      <c r="I28" s="100">
        <v>0</v>
      </c>
      <c r="J28" s="61" t="s">
        <v>20</v>
      </c>
      <c r="K28" s="74" t="s">
        <v>7</v>
      </c>
      <c r="L28" s="74" t="s">
        <v>56</v>
      </c>
      <c r="M28" s="74" t="s">
        <v>56</v>
      </c>
      <c r="N28" s="74" t="s">
        <v>56</v>
      </c>
      <c r="O28" s="74" t="s">
        <v>56</v>
      </c>
      <c r="P28" s="74" t="s">
        <v>56</v>
      </c>
      <c r="Q28" s="74" t="s">
        <v>56</v>
      </c>
      <c r="R28" s="74" t="s">
        <v>56</v>
      </c>
      <c r="S28" s="74" t="s">
        <v>56</v>
      </c>
      <c r="T28" s="74" t="s">
        <v>56</v>
      </c>
    </row>
    <row r="29" spans="1:20" ht="66" customHeight="1" thickTop="1" thickBot="1" x14ac:dyDescent="0.3">
      <c r="A29" s="80"/>
      <c r="B29" s="83"/>
      <c r="C29" s="85"/>
      <c r="D29" s="90"/>
      <c r="E29" s="87"/>
      <c r="F29" s="80"/>
      <c r="G29" s="98"/>
      <c r="H29" s="80"/>
      <c r="I29" s="101"/>
      <c r="J29" s="61" t="s">
        <v>51</v>
      </c>
      <c r="K29" s="60" t="str">
        <f>HLOOKUP('Contract Year 6 (Opt 1) -Detail'!K28,'Labor Categories_W_PRICES'!$B$4:$AJ$18,2,FALSE)</f>
        <v>Junior Technician (example)</v>
      </c>
      <c r="L29" s="60" t="e">
        <f>HLOOKUP('Contract Year 6 (Opt 1) -Detail'!L28,'Labor Categories_W_PRICES'!$B$4:$AJ$18,2,FALSE)</f>
        <v>#N/A</v>
      </c>
      <c r="M29" s="60" t="e">
        <f>HLOOKUP('Contract Year 6 (Opt 1) -Detail'!M28,'Labor Categories_W_PRICES'!$B$4:$AJ$18,2,FALSE)</f>
        <v>#N/A</v>
      </c>
      <c r="N29" s="60" t="e">
        <f>HLOOKUP('Contract Year 6 (Opt 1) -Detail'!N28,'Labor Categories_W_PRICES'!$B$4:$AJ$18,2,FALSE)</f>
        <v>#N/A</v>
      </c>
      <c r="O29" s="60" t="e">
        <f>HLOOKUP('Contract Year 6 (Opt 1) -Detail'!O28,'Labor Categories_W_PRICES'!$B$4:$AJ$18,2,FALSE)</f>
        <v>#N/A</v>
      </c>
      <c r="P29" s="60" t="e">
        <f>HLOOKUP('Contract Year 6 (Opt 1) -Detail'!P28,'Labor Categories_W_PRICES'!$B$4:$AJ$18,2,FALSE)</f>
        <v>#N/A</v>
      </c>
      <c r="Q29" s="60" t="e">
        <f>HLOOKUP('Contract Year 6 (Opt 1) -Detail'!Q28,'Labor Categories_W_PRICES'!$B$4:$AJ$18,2,FALSE)</f>
        <v>#N/A</v>
      </c>
      <c r="R29" s="60" t="e">
        <f>HLOOKUP('Contract Year 6 (Opt 1) -Detail'!R28,'Labor Categories_W_PRICES'!$B$4:$AJ$18,2,FALSE)</f>
        <v>#N/A</v>
      </c>
      <c r="S29" s="60" t="e">
        <f>HLOOKUP('Contract Year 6 (Opt 1) -Detail'!S28,'Labor Categories_W_PRICES'!$B$4:$AJ$18,2,FALSE)</f>
        <v>#N/A</v>
      </c>
      <c r="T29" s="60" t="e">
        <f>HLOOKUP('Contract Year 6 (Opt 1) -Detail'!T28,'Labor Categories_W_PRICES'!$B$4:$AJ$18,2,FALSE)</f>
        <v>#N/A</v>
      </c>
    </row>
    <row r="30" spans="1:20" ht="76.5" customHeight="1" thickTop="1" thickBot="1" x14ac:dyDescent="0.3">
      <c r="A30" s="81"/>
      <c r="B30" s="84"/>
      <c r="C30" s="85"/>
      <c r="D30" s="91"/>
      <c r="E30" s="88"/>
      <c r="F30" s="81"/>
      <c r="G30" s="98"/>
      <c r="H30" s="81"/>
      <c r="I30" s="102">
        <f>SUM(K30:T30)</f>
        <v>1</v>
      </c>
      <c r="J30" s="61" t="s">
        <v>57</v>
      </c>
      <c r="K30" s="60">
        <v>1</v>
      </c>
      <c r="L30" s="60" t="s">
        <v>172</v>
      </c>
      <c r="M30" s="60" t="s">
        <v>172</v>
      </c>
      <c r="N30" s="60" t="s">
        <v>172</v>
      </c>
      <c r="O30" s="60" t="s">
        <v>172</v>
      </c>
      <c r="P30" s="60" t="s">
        <v>172</v>
      </c>
      <c r="Q30" s="60" t="s">
        <v>172</v>
      </c>
      <c r="R30" s="60" t="s">
        <v>172</v>
      </c>
      <c r="S30" s="60" t="s">
        <v>172</v>
      </c>
      <c r="T30" s="60" t="s">
        <v>172</v>
      </c>
    </row>
    <row r="31" spans="1:20" ht="66" customHeight="1" thickTop="1" thickBot="1" x14ac:dyDescent="0.3">
      <c r="A31" s="79" t="s">
        <v>225</v>
      </c>
      <c r="B31" s="82" t="s">
        <v>159</v>
      </c>
      <c r="C31" s="85" t="s">
        <v>264</v>
      </c>
      <c r="D31" s="92" t="s">
        <v>170</v>
      </c>
      <c r="E31" s="86" t="s">
        <v>154</v>
      </c>
      <c r="F31" s="79">
        <v>1</v>
      </c>
      <c r="G31" s="97">
        <v>0</v>
      </c>
      <c r="H31" s="99">
        <f t="shared" ref="H31" si="11">F31*G31</f>
        <v>0</v>
      </c>
      <c r="I31" s="100">
        <v>0</v>
      </c>
      <c r="J31" s="61" t="s">
        <v>20</v>
      </c>
      <c r="K31" s="60" t="s">
        <v>7</v>
      </c>
      <c r="L31" s="60" t="s">
        <v>56</v>
      </c>
      <c r="M31" s="60" t="s">
        <v>56</v>
      </c>
      <c r="N31" s="60" t="s">
        <v>56</v>
      </c>
      <c r="O31" s="60" t="s">
        <v>56</v>
      </c>
      <c r="P31" s="60" t="s">
        <v>56</v>
      </c>
      <c r="Q31" s="60" t="s">
        <v>56</v>
      </c>
      <c r="R31" s="60" t="s">
        <v>56</v>
      </c>
      <c r="S31" s="60" t="s">
        <v>56</v>
      </c>
      <c r="T31" s="60" t="s">
        <v>56</v>
      </c>
    </row>
    <row r="32" spans="1:20" ht="66" customHeight="1" thickTop="1" thickBot="1" x14ac:dyDescent="0.3">
      <c r="A32" s="80"/>
      <c r="B32" s="83"/>
      <c r="C32" s="85"/>
      <c r="D32" s="93"/>
      <c r="E32" s="87"/>
      <c r="F32" s="80"/>
      <c r="G32" s="98"/>
      <c r="H32" s="80"/>
      <c r="I32" s="101"/>
      <c r="J32" s="61" t="s">
        <v>51</v>
      </c>
      <c r="K32" s="60" t="str">
        <f>HLOOKUP('Contract Year 6 (Opt 1) -Detail'!K31,'Labor Categories_W_PRICES'!$B$4:$AJ$18,2,FALSE)</f>
        <v>Junior Technician (example)</v>
      </c>
      <c r="L32" s="60" t="e">
        <f>HLOOKUP('Contract Year 6 (Opt 1) -Detail'!L31,'Labor Categories_W_PRICES'!$B$4:$AJ$18,2,FALSE)</f>
        <v>#N/A</v>
      </c>
      <c r="M32" s="60" t="e">
        <f>HLOOKUP('Contract Year 6 (Opt 1) -Detail'!M31,'Labor Categories_W_PRICES'!$B$4:$AJ$18,2,FALSE)</f>
        <v>#N/A</v>
      </c>
      <c r="N32" s="60" t="e">
        <f>HLOOKUP('Contract Year 6 (Opt 1) -Detail'!N31,'Labor Categories_W_PRICES'!$B$4:$AJ$18,2,FALSE)</f>
        <v>#N/A</v>
      </c>
      <c r="O32" s="60" t="e">
        <f>HLOOKUP('Contract Year 6 (Opt 1) -Detail'!O31,'Labor Categories_W_PRICES'!$B$4:$AJ$18,2,FALSE)</f>
        <v>#N/A</v>
      </c>
      <c r="P32" s="60" t="e">
        <f>HLOOKUP('Contract Year 6 (Opt 1) -Detail'!P31,'Labor Categories_W_PRICES'!$B$4:$AJ$18,2,FALSE)</f>
        <v>#N/A</v>
      </c>
      <c r="Q32" s="60" t="e">
        <f>HLOOKUP('Contract Year 6 (Opt 1) -Detail'!Q31,'Labor Categories_W_PRICES'!$B$4:$AJ$18,2,FALSE)</f>
        <v>#N/A</v>
      </c>
      <c r="R32" s="60" t="e">
        <f>HLOOKUP('Contract Year 6 (Opt 1) -Detail'!R31,'Labor Categories_W_PRICES'!$B$4:$AJ$18,2,FALSE)</f>
        <v>#N/A</v>
      </c>
      <c r="S32" s="60" t="e">
        <f>HLOOKUP('Contract Year 6 (Opt 1) -Detail'!S31,'Labor Categories_W_PRICES'!$B$4:$AJ$18,2,FALSE)</f>
        <v>#N/A</v>
      </c>
      <c r="T32" s="60" t="e">
        <f>HLOOKUP('Contract Year 6 (Opt 1) -Detail'!T31,'Labor Categories_W_PRICES'!$B$4:$AJ$18,2,FALSE)</f>
        <v>#N/A</v>
      </c>
    </row>
    <row r="33" spans="1:20" ht="99" customHeight="1" thickTop="1" thickBot="1" x14ac:dyDescent="0.3">
      <c r="A33" s="81"/>
      <c r="B33" s="84"/>
      <c r="C33" s="85"/>
      <c r="D33" s="94"/>
      <c r="E33" s="88"/>
      <c r="F33" s="81"/>
      <c r="G33" s="107"/>
      <c r="H33" s="81"/>
      <c r="I33" s="102"/>
      <c r="J33" s="61" t="s">
        <v>57</v>
      </c>
      <c r="K33" s="60">
        <v>1</v>
      </c>
      <c r="L33" s="60" t="s">
        <v>172</v>
      </c>
      <c r="M33" s="60" t="s">
        <v>172</v>
      </c>
      <c r="N33" s="60" t="s">
        <v>172</v>
      </c>
      <c r="O33" s="60" t="s">
        <v>172</v>
      </c>
      <c r="P33" s="60" t="s">
        <v>172</v>
      </c>
      <c r="Q33" s="60" t="s">
        <v>172</v>
      </c>
      <c r="R33" s="60" t="s">
        <v>172</v>
      </c>
      <c r="S33" s="60" t="s">
        <v>172</v>
      </c>
      <c r="T33" s="60" t="s">
        <v>172</v>
      </c>
    </row>
    <row r="34" spans="1:20" ht="66" customHeight="1" thickTop="1" thickBot="1" x14ac:dyDescent="0.3">
      <c r="A34" s="79" t="s">
        <v>113</v>
      </c>
      <c r="B34" s="82" t="s">
        <v>166</v>
      </c>
      <c r="C34" s="85" t="s">
        <v>243</v>
      </c>
      <c r="D34" s="137" t="s">
        <v>170</v>
      </c>
      <c r="E34" s="86" t="s">
        <v>154</v>
      </c>
      <c r="F34" s="79">
        <v>1</v>
      </c>
      <c r="G34" s="97">
        <v>0</v>
      </c>
      <c r="H34" s="99">
        <f t="shared" ref="H34" si="12">F34*G34</f>
        <v>0</v>
      </c>
      <c r="I34" s="100">
        <v>0</v>
      </c>
      <c r="J34" s="61" t="s">
        <v>20</v>
      </c>
      <c r="K34" s="60" t="s">
        <v>7</v>
      </c>
      <c r="L34" s="60" t="s">
        <v>56</v>
      </c>
      <c r="M34" s="60" t="s">
        <v>56</v>
      </c>
      <c r="N34" s="60" t="s">
        <v>56</v>
      </c>
      <c r="O34" s="60" t="s">
        <v>56</v>
      </c>
      <c r="P34" s="60" t="s">
        <v>56</v>
      </c>
      <c r="Q34" s="60" t="s">
        <v>56</v>
      </c>
      <c r="R34" s="60" t="s">
        <v>56</v>
      </c>
      <c r="S34" s="60" t="s">
        <v>56</v>
      </c>
      <c r="T34" s="60" t="s">
        <v>56</v>
      </c>
    </row>
    <row r="35" spans="1:20" ht="66" customHeight="1" thickTop="1" thickBot="1" x14ac:dyDescent="0.3">
      <c r="A35" s="80"/>
      <c r="B35" s="83"/>
      <c r="C35" s="85"/>
      <c r="D35" s="138"/>
      <c r="E35" s="87"/>
      <c r="F35" s="80"/>
      <c r="G35" s="98"/>
      <c r="H35" s="80"/>
      <c r="I35" s="101"/>
      <c r="J35" s="61" t="s">
        <v>51</v>
      </c>
      <c r="K35" s="60" t="str">
        <f>HLOOKUP('Contract Year 6 (Opt 1) -Detail'!K34,'Labor Categories_W_PRICES'!$B$4:$AJ$18,2,FALSE)</f>
        <v>Junior Technician (example)</v>
      </c>
      <c r="L35" s="60" t="e">
        <f>HLOOKUP('Contract Year 6 (Opt 1) -Detail'!L34,'Labor Categories_W_PRICES'!$B$4:$AJ$18,2,FALSE)</f>
        <v>#N/A</v>
      </c>
      <c r="M35" s="60" t="e">
        <f>HLOOKUP('Contract Year 6 (Opt 1) -Detail'!M34,'Labor Categories_W_PRICES'!$B$4:$AJ$18,2,FALSE)</f>
        <v>#N/A</v>
      </c>
      <c r="N35" s="60" t="e">
        <f>HLOOKUP('Contract Year 6 (Opt 1) -Detail'!N34,'Labor Categories_W_PRICES'!$B$4:$AJ$18,2,FALSE)</f>
        <v>#N/A</v>
      </c>
      <c r="O35" s="60" t="e">
        <f>HLOOKUP('Contract Year 6 (Opt 1) -Detail'!O34,'Labor Categories_W_PRICES'!$B$4:$AJ$18,2,FALSE)</f>
        <v>#N/A</v>
      </c>
      <c r="P35" s="60" t="e">
        <f>HLOOKUP('Contract Year 6 (Opt 1) -Detail'!P34,'Labor Categories_W_PRICES'!$B$4:$AJ$18,2,FALSE)</f>
        <v>#N/A</v>
      </c>
      <c r="Q35" s="60" t="e">
        <f>HLOOKUP('Contract Year 6 (Opt 1) -Detail'!Q34,'Labor Categories_W_PRICES'!$B$4:$AJ$18,2,FALSE)</f>
        <v>#N/A</v>
      </c>
      <c r="R35" s="60" t="e">
        <f>HLOOKUP('Contract Year 6 (Opt 1) -Detail'!R34,'Labor Categories_W_PRICES'!$B$4:$AJ$18,2,FALSE)</f>
        <v>#N/A</v>
      </c>
      <c r="S35" s="60" t="e">
        <f>HLOOKUP('Contract Year 6 (Opt 1) -Detail'!S34,'Labor Categories_W_PRICES'!$B$4:$AJ$18,2,FALSE)</f>
        <v>#N/A</v>
      </c>
      <c r="T35" s="60" t="e">
        <f>HLOOKUP('Contract Year 6 (Opt 1) -Detail'!T34,'Labor Categories_W_PRICES'!$B$4:$AJ$18,2,FALSE)</f>
        <v>#N/A</v>
      </c>
    </row>
    <row r="36" spans="1:20" ht="66" customHeight="1" thickTop="1" thickBot="1" x14ac:dyDescent="0.3">
      <c r="A36" s="81"/>
      <c r="B36" s="84"/>
      <c r="C36" s="85"/>
      <c r="D36" s="139"/>
      <c r="E36" s="88"/>
      <c r="F36" s="80"/>
      <c r="G36" s="98"/>
      <c r="H36" s="81"/>
      <c r="I36" s="102">
        <f>SUM(K36:T36)</f>
        <v>1</v>
      </c>
      <c r="J36" s="61" t="s">
        <v>57</v>
      </c>
      <c r="K36" s="73">
        <v>1</v>
      </c>
      <c r="L36" s="73" t="s">
        <v>172</v>
      </c>
      <c r="M36" s="73" t="s">
        <v>172</v>
      </c>
      <c r="N36" s="73" t="s">
        <v>172</v>
      </c>
      <c r="O36" s="73" t="s">
        <v>172</v>
      </c>
      <c r="P36" s="73" t="s">
        <v>172</v>
      </c>
      <c r="Q36" s="73" t="s">
        <v>172</v>
      </c>
      <c r="R36" s="73" t="s">
        <v>172</v>
      </c>
      <c r="S36" s="73" t="s">
        <v>172</v>
      </c>
      <c r="T36" s="73" t="s">
        <v>172</v>
      </c>
    </row>
    <row r="37" spans="1:20" ht="66" customHeight="1" thickTop="1" thickBot="1" x14ac:dyDescent="0.3">
      <c r="A37" s="79" t="s">
        <v>187</v>
      </c>
      <c r="B37" s="82" t="s">
        <v>160</v>
      </c>
      <c r="C37" s="110" t="s">
        <v>279</v>
      </c>
      <c r="D37" s="92" t="s">
        <v>170</v>
      </c>
      <c r="E37" s="119" t="s">
        <v>154</v>
      </c>
      <c r="F37" s="128" t="s">
        <v>203</v>
      </c>
      <c r="G37" s="131" t="s">
        <v>204</v>
      </c>
      <c r="H37" s="97">
        <v>0</v>
      </c>
      <c r="I37" s="103">
        <f t="shared" ref="I37" si="13">SUM(K39:T39)</f>
        <v>0</v>
      </c>
      <c r="J37" s="35" t="s">
        <v>20</v>
      </c>
      <c r="K37" s="62" t="s">
        <v>7</v>
      </c>
      <c r="L37" s="62" t="s">
        <v>56</v>
      </c>
      <c r="M37" s="62" t="s">
        <v>56</v>
      </c>
      <c r="N37" s="62" t="s">
        <v>56</v>
      </c>
      <c r="O37" s="62" t="s">
        <v>56</v>
      </c>
      <c r="P37" s="62" t="s">
        <v>56</v>
      </c>
      <c r="Q37" s="62" t="s">
        <v>56</v>
      </c>
      <c r="R37" s="62" t="s">
        <v>56</v>
      </c>
      <c r="S37" s="62" t="s">
        <v>56</v>
      </c>
      <c r="T37" s="62" t="s">
        <v>56</v>
      </c>
    </row>
    <row r="38" spans="1:20" ht="66" customHeight="1" thickTop="1" thickBot="1" x14ac:dyDescent="0.3">
      <c r="A38" s="80"/>
      <c r="B38" s="83"/>
      <c r="C38" s="111"/>
      <c r="D38" s="93"/>
      <c r="E38" s="120"/>
      <c r="F38" s="129"/>
      <c r="G38" s="132"/>
      <c r="H38" s="98"/>
      <c r="I38" s="104"/>
      <c r="J38" s="35" t="s">
        <v>51</v>
      </c>
      <c r="K38" s="38" t="str">
        <f>HLOOKUP('Contract Year 6 (Opt 1) -Detail'!K37,'Labor Categories_W_PRICES'!$B$4:$AJ$18,2,FALSE)</f>
        <v>Junior Technician (example)</v>
      </c>
      <c r="L38" s="38" t="e">
        <f>HLOOKUP('Contract Year 6 (Opt 1) -Detail'!L37,'Labor Categories_W_PRICES'!$B$4:$AJ$18,2,FALSE)</f>
        <v>#N/A</v>
      </c>
      <c r="M38" s="38" t="e">
        <f>HLOOKUP('Contract Year 6 (Opt 1) -Detail'!M37,'Labor Categories_W_PRICES'!$B$4:$AJ$18,2,FALSE)</f>
        <v>#N/A</v>
      </c>
      <c r="N38" s="38" t="e">
        <f>HLOOKUP('Contract Year 6 (Opt 1) -Detail'!N37,'Labor Categories_W_PRICES'!$B$4:$AJ$18,2,FALSE)</f>
        <v>#N/A</v>
      </c>
      <c r="O38" s="38" t="e">
        <f>HLOOKUP('Contract Year 6 (Opt 1) -Detail'!O37,'Labor Categories_W_PRICES'!$B$4:$AJ$18,2,FALSE)</f>
        <v>#N/A</v>
      </c>
      <c r="P38" s="38" t="e">
        <f>HLOOKUP('Contract Year 6 (Opt 1) -Detail'!P37,'Labor Categories_W_PRICES'!$B$4:$AJ$18,2,FALSE)</f>
        <v>#N/A</v>
      </c>
      <c r="Q38" s="38" t="e">
        <f>HLOOKUP('Contract Year 6 (Opt 1) -Detail'!Q37,'Labor Categories_W_PRICES'!$B$4:$AJ$18,2,FALSE)</f>
        <v>#N/A</v>
      </c>
      <c r="R38" s="38" t="e">
        <f>HLOOKUP('Contract Year 6 (Opt 1) -Detail'!R37,'Labor Categories_W_PRICES'!$B$4:$AJ$18,2,FALSE)</f>
        <v>#N/A</v>
      </c>
      <c r="S38" s="38" t="e">
        <f>HLOOKUP('Contract Year 6 (Opt 1) -Detail'!S37,'Labor Categories_W_PRICES'!$B$4:$AJ$18,2,FALSE)</f>
        <v>#N/A</v>
      </c>
      <c r="T38" s="38" t="e">
        <f>HLOOKUP('Contract Year 6 (Opt 1) -Detail'!T37,'Labor Categories_W_PRICES'!$B$4:$AJ$18,2,FALSE)</f>
        <v>#N/A</v>
      </c>
    </row>
    <row r="39" spans="1:20" ht="93" customHeight="1" thickTop="1" thickBot="1" x14ac:dyDescent="0.3">
      <c r="A39" s="81"/>
      <c r="B39" s="84"/>
      <c r="C39" s="112"/>
      <c r="D39" s="94"/>
      <c r="E39" s="121"/>
      <c r="F39" s="130"/>
      <c r="G39" s="133"/>
      <c r="H39" s="98"/>
      <c r="I39" s="105"/>
      <c r="J39" s="39" t="s">
        <v>57</v>
      </c>
      <c r="K39" s="62">
        <v>0</v>
      </c>
      <c r="L39" s="40" t="s">
        <v>172</v>
      </c>
      <c r="M39" s="40" t="s">
        <v>172</v>
      </c>
      <c r="N39" s="40" t="s">
        <v>172</v>
      </c>
      <c r="O39" s="40" t="s">
        <v>172</v>
      </c>
      <c r="P39" s="40" t="s">
        <v>172</v>
      </c>
      <c r="Q39" s="40" t="s">
        <v>172</v>
      </c>
      <c r="R39" s="40" t="s">
        <v>172</v>
      </c>
      <c r="S39" s="40" t="s">
        <v>172</v>
      </c>
      <c r="T39" s="40" t="s">
        <v>172</v>
      </c>
    </row>
    <row r="40" spans="1:20" ht="66" customHeight="1" thickTop="1" thickBot="1" x14ac:dyDescent="0.3">
      <c r="A40" s="79" t="s">
        <v>226</v>
      </c>
      <c r="B40" s="82" t="s">
        <v>161</v>
      </c>
      <c r="C40" s="85" t="s">
        <v>277</v>
      </c>
      <c r="D40" s="89" t="s">
        <v>170</v>
      </c>
      <c r="E40" s="86" t="s">
        <v>154</v>
      </c>
      <c r="F40" s="80">
        <v>1</v>
      </c>
      <c r="G40" s="97">
        <v>0</v>
      </c>
      <c r="H40" s="108">
        <f t="shared" ref="H40" si="14">F40*G40</f>
        <v>0</v>
      </c>
      <c r="I40" s="134">
        <f t="shared" ref="I40" si="15">SUM(K42:T42)</f>
        <v>0</v>
      </c>
      <c r="J40" s="35" t="s">
        <v>20</v>
      </c>
      <c r="K40" s="76" t="s">
        <v>7</v>
      </c>
      <c r="L40" s="76" t="s">
        <v>56</v>
      </c>
      <c r="M40" s="76" t="s">
        <v>56</v>
      </c>
      <c r="N40" s="76" t="s">
        <v>56</v>
      </c>
      <c r="O40" s="76" t="s">
        <v>56</v>
      </c>
      <c r="P40" s="76" t="s">
        <v>56</v>
      </c>
      <c r="Q40" s="76" t="s">
        <v>56</v>
      </c>
      <c r="R40" s="76" t="s">
        <v>56</v>
      </c>
      <c r="S40" s="76" t="s">
        <v>56</v>
      </c>
      <c r="T40" s="76" t="s">
        <v>56</v>
      </c>
    </row>
    <row r="41" spans="1:20" ht="66" customHeight="1" thickTop="1" thickBot="1" x14ac:dyDescent="0.3">
      <c r="A41" s="80"/>
      <c r="B41" s="83"/>
      <c r="C41" s="85"/>
      <c r="D41" s="90"/>
      <c r="E41" s="87"/>
      <c r="F41" s="80"/>
      <c r="G41" s="98"/>
      <c r="H41" s="80"/>
      <c r="I41" s="135"/>
      <c r="J41" s="35" t="s">
        <v>51</v>
      </c>
      <c r="K41" s="38" t="str">
        <f>HLOOKUP('Contract Year 6 (Opt 1) -Detail'!K40,'Labor Categories_W_PRICES'!$B$4:$AJ$18,2,FALSE)</f>
        <v>Junior Technician (example)</v>
      </c>
      <c r="L41" s="38" t="e">
        <f>HLOOKUP('Contract Year 6 (Opt 1) -Detail'!L40,'Labor Categories_W_PRICES'!$B$4:$AJ$18,2,FALSE)</f>
        <v>#N/A</v>
      </c>
      <c r="M41" s="38" t="e">
        <f>HLOOKUP('Contract Year 6 (Opt 1) -Detail'!M40,'Labor Categories_W_PRICES'!$B$4:$AJ$18,2,FALSE)</f>
        <v>#N/A</v>
      </c>
      <c r="N41" s="38" t="e">
        <f>HLOOKUP('Contract Year 6 (Opt 1) -Detail'!N40,'Labor Categories_W_PRICES'!$B$4:$AJ$18,2,FALSE)</f>
        <v>#N/A</v>
      </c>
      <c r="O41" s="38" t="e">
        <f>HLOOKUP('Contract Year 6 (Opt 1) -Detail'!O40,'Labor Categories_W_PRICES'!$B$4:$AJ$18,2,FALSE)</f>
        <v>#N/A</v>
      </c>
      <c r="P41" s="38" t="e">
        <f>HLOOKUP('Contract Year 6 (Opt 1) -Detail'!P40,'Labor Categories_W_PRICES'!$B$4:$AJ$18,2,FALSE)</f>
        <v>#N/A</v>
      </c>
      <c r="Q41" s="38" t="e">
        <f>HLOOKUP('Contract Year 6 (Opt 1) -Detail'!Q40,'Labor Categories_W_PRICES'!$B$4:$AJ$18,2,FALSE)</f>
        <v>#N/A</v>
      </c>
      <c r="R41" s="38" t="e">
        <f>HLOOKUP('Contract Year 6 (Opt 1) -Detail'!R40,'Labor Categories_W_PRICES'!$B$4:$AJ$18,2,FALSE)</f>
        <v>#N/A</v>
      </c>
      <c r="S41" s="38" t="e">
        <f>HLOOKUP('Contract Year 6 (Opt 1) -Detail'!S40,'Labor Categories_W_PRICES'!$B$4:$AJ$18,2,FALSE)</f>
        <v>#N/A</v>
      </c>
      <c r="T41" s="38" t="e">
        <f>HLOOKUP('Contract Year 6 (Opt 1) -Detail'!T40,'Labor Categories_W_PRICES'!$B$4:$AJ$18,2,FALSE)</f>
        <v>#N/A</v>
      </c>
    </row>
    <row r="42" spans="1:20" ht="66" customHeight="1" thickTop="1" thickBot="1" x14ac:dyDescent="0.3">
      <c r="A42" s="81"/>
      <c r="B42" s="84"/>
      <c r="C42" s="85" t="s">
        <v>170</v>
      </c>
      <c r="D42" s="91" t="s">
        <v>170</v>
      </c>
      <c r="E42" s="88"/>
      <c r="F42" s="81"/>
      <c r="G42" s="107"/>
      <c r="H42" s="81"/>
      <c r="I42" s="136"/>
      <c r="J42" s="39" t="s">
        <v>57</v>
      </c>
      <c r="K42" s="76">
        <v>0</v>
      </c>
      <c r="L42" s="40" t="s">
        <v>172</v>
      </c>
      <c r="M42" s="40" t="s">
        <v>172</v>
      </c>
      <c r="N42" s="40" t="s">
        <v>172</v>
      </c>
      <c r="O42" s="40" t="s">
        <v>172</v>
      </c>
      <c r="P42" s="40" t="s">
        <v>172</v>
      </c>
      <c r="Q42" s="40" t="s">
        <v>172</v>
      </c>
      <c r="R42" s="40" t="s">
        <v>172</v>
      </c>
      <c r="S42" s="40" t="s">
        <v>172</v>
      </c>
      <c r="T42" s="40" t="s">
        <v>172</v>
      </c>
    </row>
    <row r="43" spans="1:20" ht="18.75" thickBot="1" x14ac:dyDescent="0.3">
      <c r="A43" s="41"/>
      <c r="B43" s="42"/>
      <c r="C43" s="43"/>
      <c r="D43" s="43"/>
      <c r="E43" s="42"/>
      <c r="F43" s="42"/>
      <c r="G43" s="42"/>
      <c r="H43" s="42"/>
      <c r="I43" s="44"/>
      <c r="J43" s="45"/>
      <c r="K43" s="46"/>
      <c r="L43" s="47"/>
      <c r="M43" s="47"/>
      <c r="N43" s="47"/>
      <c r="O43" s="47"/>
      <c r="P43" s="47"/>
      <c r="Q43" s="47"/>
      <c r="R43" s="47"/>
      <c r="S43" s="47"/>
      <c r="T43" s="47"/>
    </row>
    <row r="44" spans="1:20" ht="33" customHeight="1" thickBot="1" x14ac:dyDescent="0.3">
      <c r="A44" s="48" t="s">
        <v>250</v>
      </c>
      <c r="B44" s="49" t="s">
        <v>245</v>
      </c>
      <c r="C44" s="50"/>
      <c r="D44" s="50"/>
      <c r="E44" s="49"/>
      <c r="F44" s="49"/>
      <c r="G44" s="49"/>
      <c r="H44" s="51">
        <f>SUM(H4:H42)</f>
        <v>0</v>
      </c>
      <c r="I44" s="52"/>
      <c r="K44" s="53"/>
      <c r="L44" s="54"/>
      <c r="M44" s="54"/>
      <c r="N44" s="54"/>
      <c r="O44" s="54"/>
      <c r="P44" s="54"/>
      <c r="Q44" s="54"/>
      <c r="R44" s="54"/>
      <c r="S44" s="54"/>
      <c r="T44" s="55"/>
    </row>
  </sheetData>
  <mergeCells count="127">
    <mergeCell ref="I40:I42"/>
    <mergeCell ref="H37:H39"/>
    <mergeCell ref="I37:I39"/>
    <mergeCell ref="A40:A42"/>
    <mergeCell ref="B40:B42"/>
    <mergeCell ref="C40:C42"/>
    <mergeCell ref="D40:D42"/>
    <mergeCell ref="E40:E42"/>
    <mergeCell ref="F40:F42"/>
    <mergeCell ref="G40:G42"/>
    <mergeCell ref="H40:H42"/>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A31:A33"/>
    <mergeCell ref="B31:B33"/>
    <mergeCell ref="C31:C33"/>
    <mergeCell ref="D31:D33"/>
    <mergeCell ref="E31:E33"/>
    <mergeCell ref="F31:F33"/>
    <mergeCell ref="G31:G33"/>
    <mergeCell ref="H31:H33"/>
    <mergeCell ref="I31:I33"/>
    <mergeCell ref="A28:A30"/>
    <mergeCell ref="B28:B30"/>
    <mergeCell ref="C28:C30"/>
    <mergeCell ref="D28:D30"/>
    <mergeCell ref="E28:E30"/>
    <mergeCell ref="F28:F30"/>
    <mergeCell ref="G28:G30"/>
    <mergeCell ref="H28:H30"/>
    <mergeCell ref="I28:I30"/>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7:A9"/>
    <mergeCell ref="B7:B9"/>
    <mergeCell ref="C7:C9"/>
    <mergeCell ref="D7:D9"/>
    <mergeCell ref="E7:E9"/>
    <mergeCell ref="F7:F9"/>
    <mergeCell ref="G7:G9"/>
    <mergeCell ref="H7:H9"/>
    <mergeCell ref="I7:I9"/>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zoomScale="70" zoomScaleNormal="70" workbookViewId="0">
      <selection activeCell="C37" sqref="C37:C39"/>
    </sheetView>
  </sheetViews>
  <sheetFormatPr defaultColWidth="8.88671875" defaultRowHeight="18" x14ac:dyDescent="0.25"/>
  <cols>
    <col min="1" max="1" width="12.21875" style="56" customWidth="1"/>
    <col min="2" max="2" width="27.6640625" style="56" customWidth="1"/>
    <col min="3" max="3" width="67" style="66" customWidth="1"/>
    <col min="4" max="4" width="58.88671875" style="31" customWidth="1"/>
    <col min="5" max="6" width="12.77734375" style="56" customWidth="1"/>
    <col min="7" max="7" width="18.88671875" style="56" customWidth="1"/>
    <col min="8" max="8" width="22.33203125" style="56" customWidth="1"/>
    <col min="9" max="9" width="17" style="57"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3" t="s">
        <v>257</v>
      </c>
      <c r="B1" s="114"/>
      <c r="C1" s="114"/>
      <c r="D1" s="114"/>
      <c r="E1" s="114"/>
      <c r="F1" s="114"/>
      <c r="G1" s="114"/>
      <c r="H1" s="114"/>
      <c r="I1" s="28"/>
      <c r="J1" s="29"/>
      <c r="K1" s="29" t="s">
        <v>258</v>
      </c>
      <c r="L1" s="29"/>
      <c r="M1" s="29"/>
      <c r="N1" s="29"/>
      <c r="O1" s="29"/>
      <c r="P1" s="29"/>
      <c r="Q1" s="29"/>
      <c r="R1" s="29"/>
      <c r="S1" s="29"/>
      <c r="T1" s="30"/>
    </row>
    <row r="2" spans="1:20" ht="15.75" customHeight="1" x14ac:dyDescent="0.25">
      <c r="A2" s="115" t="s">
        <v>0</v>
      </c>
      <c r="B2" s="115" t="s">
        <v>1</v>
      </c>
      <c r="C2" s="115" t="s">
        <v>168</v>
      </c>
      <c r="D2" s="63"/>
      <c r="E2" s="115" t="s">
        <v>17</v>
      </c>
      <c r="F2" s="115" t="s">
        <v>5</v>
      </c>
      <c r="G2" s="115" t="s">
        <v>167</v>
      </c>
      <c r="H2" s="115" t="str">
        <f>CONCATENATE("Total Service or Product Price (Contract Year ",RIGHT(A4,LEN(A4)-FIND("-",A4)),")")</f>
        <v>Total Service or Product Price (Contract Year 7)</v>
      </c>
      <c r="I2" s="95" t="s">
        <v>63</v>
      </c>
      <c r="J2" s="95" t="s">
        <v>60</v>
      </c>
      <c r="K2" s="32"/>
      <c r="L2" s="33"/>
      <c r="M2" s="33"/>
      <c r="N2" s="33"/>
      <c r="O2" s="33"/>
      <c r="P2" s="33"/>
      <c r="Q2" s="33"/>
      <c r="R2" s="33"/>
      <c r="S2" s="33"/>
      <c r="T2" s="34"/>
    </row>
    <row r="3" spans="1:20" ht="60.75" customHeight="1" thickBot="1" x14ac:dyDescent="0.3">
      <c r="A3" s="116"/>
      <c r="B3" s="116"/>
      <c r="C3" s="117"/>
      <c r="D3" s="64" t="s">
        <v>169</v>
      </c>
      <c r="E3" s="116" t="s">
        <v>17</v>
      </c>
      <c r="F3" s="116"/>
      <c r="G3" s="117"/>
      <c r="H3" s="116"/>
      <c r="I3" s="96"/>
      <c r="J3" s="96"/>
      <c r="K3" s="70" t="s">
        <v>16</v>
      </c>
      <c r="L3" s="71"/>
      <c r="M3" s="71"/>
      <c r="N3" s="71"/>
      <c r="O3" s="71"/>
      <c r="P3" s="71"/>
      <c r="Q3" s="71"/>
      <c r="R3" s="71"/>
      <c r="S3" s="71"/>
      <c r="T3" s="72"/>
    </row>
    <row r="4" spans="1:20" ht="66" customHeight="1" thickTop="1" thickBot="1" x14ac:dyDescent="0.3">
      <c r="A4" s="79" t="s">
        <v>114</v>
      </c>
      <c r="B4" s="82" t="s">
        <v>282</v>
      </c>
      <c r="C4" s="109" t="s">
        <v>210</v>
      </c>
      <c r="D4" s="137" t="s">
        <v>260</v>
      </c>
      <c r="E4" s="86" t="s">
        <v>152</v>
      </c>
      <c r="F4" s="140">
        <v>0</v>
      </c>
      <c r="G4" s="143">
        <v>0</v>
      </c>
      <c r="H4" s="145">
        <f>F4*G4</f>
        <v>0</v>
      </c>
      <c r="I4" s="100">
        <v>0</v>
      </c>
      <c r="J4" s="61" t="s">
        <v>20</v>
      </c>
      <c r="K4" s="60" t="s">
        <v>7</v>
      </c>
      <c r="L4" s="60" t="s">
        <v>56</v>
      </c>
      <c r="M4" s="60" t="s">
        <v>56</v>
      </c>
      <c r="N4" s="60" t="s">
        <v>56</v>
      </c>
      <c r="O4" s="60" t="s">
        <v>56</v>
      </c>
      <c r="P4" s="60" t="s">
        <v>56</v>
      </c>
      <c r="Q4" s="60" t="s">
        <v>56</v>
      </c>
      <c r="R4" s="60" t="s">
        <v>56</v>
      </c>
      <c r="S4" s="60" t="s">
        <v>56</v>
      </c>
      <c r="T4" s="60" t="s">
        <v>56</v>
      </c>
    </row>
    <row r="5" spans="1:20" ht="66" customHeight="1" thickTop="1" thickBot="1" x14ac:dyDescent="0.3">
      <c r="A5" s="80"/>
      <c r="B5" s="83"/>
      <c r="C5" s="109"/>
      <c r="D5" s="138"/>
      <c r="E5" s="87"/>
      <c r="F5" s="141"/>
      <c r="G5" s="144"/>
      <c r="H5" s="146"/>
      <c r="I5" s="101"/>
      <c r="J5" s="61" t="s">
        <v>51</v>
      </c>
      <c r="K5" s="60" t="str">
        <f>HLOOKUP('Contract Year 7 (Opt 1) -Detail'!K4,'Labor Categories_W_PRICES'!$B$4:$AJ$18,2,FALSE)</f>
        <v>Junior Technician (example)</v>
      </c>
      <c r="L5" s="60" t="e">
        <f>HLOOKUP('Contract Year 7 (Opt 1) -Detail'!L4,'Labor Categories_W_PRICES'!$B$4:$AJ$18,2,FALSE)</f>
        <v>#N/A</v>
      </c>
      <c r="M5" s="60" t="e">
        <f>HLOOKUP('Contract Year 7 (Opt 1) -Detail'!M4,'Labor Categories_W_PRICES'!$B$4:$AJ$18,2,FALSE)</f>
        <v>#N/A</v>
      </c>
      <c r="N5" s="60" t="e">
        <f>HLOOKUP('Contract Year 7 (Opt 1) -Detail'!N4,'Labor Categories_W_PRICES'!$B$4:$AJ$18,2,FALSE)</f>
        <v>#N/A</v>
      </c>
      <c r="O5" s="60" t="e">
        <f>HLOOKUP('Contract Year 7 (Opt 1) -Detail'!O4,'Labor Categories_W_PRICES'!$B$4:$AJ$18,2,FALSE)</f>
        <v>#N/A</v>
      </c>
      <c r="P5" s="60" t="e">
        <f>HLOOKUP('Contract Year 7 (Opt 1) -Detail'!P4,'Labor Categories_W_PRICES'!$B$4:$AJ$18,2,FALSE)</f>
        <v>#N/A</v>
      </c>
      <c r="Q5" s="60" t="e">
        <f>HLOOKUP('Contract Year 7 (Opt 1) -Detail'!Q4,'Labor Categories_W_PRICES'!$B$4:$AJ$18,2,FALSE)</f>
        <v>#N/A</v>
      </c>
      <c r="R5" s="60" t="e">
        <f>HLOOKUP('Contract Year 7 (Opt 1) -Detail'!R4,'Labor Categories_W_PRICES'!$B$4:$AJ$18,2,FALSE)</f>
        <v>#N/A</v>
      </c>
      <c r="S5" s="60" t="e">
        <f>HLOOKUP('Contract Year 7 (Opt 1) -Detail'!S4,'Labor Categories_W_PRICES'!$B$4:$AJ$18,2,FALSE)</f>
        <v>#N/A</v>
      </c>
      <c r="T5" s="60" t="e">
        <f>HLOOKUP('Contract Year 7 (Opt 1) -Detail'!T4,'Labor Categories_W_PRICES'!$B$4:$AJ$18,2,FALSE)</f>
        <v>#N/A</v>
      </c>
    </row>
    <row r="6" spans="1:20" ht="66" customHeight="1" thickTop="1" thickBot="1" x14ac:dyDescent="0.3">
      <c r="A6" s="81"/>
      <c r="B6" s="84"/>
      <c r="C6" s="109"/>
      <c r="D6" s="139"/>
      <c r="E6" s="88"/>
      <c r="F6" s="142"/>
      <c r="G6" s="144"/>
      <c r="H6" s="147"/>
      <c r="I6" s="102">
        <f>SUM(K6:T6)</f>
        <v>1</v>
      </c>
      <c r="J6" s="61" t="s">
        <v>57</v>
      </c>
      <c r="K6" s="60">
        <v>1</v>
      </c>
      <c r="L6" s="60" t="s">
        <v>58</v>
      </c>
      <c r="M6" s="60" t="s">
        <v>58</v>
      </c>
      <c r="N6" s="60" t="s">
        <v>58</v>
      </c>
      <c r="O6" s="60" t="s">
        <v>58</v>
      </c>
      <c r="P6" s="60" t="s">
        <v>58</v>
      </c>
      <c r="Q6" s="60" t="s">
        <v>58</v>
      </c>
      <c r="R6" s="60" t="s">
        <v>58</v>
      </c>
      <c r="S6" s="60" t="s">
        <v>58</v>
      </c>
      <c r="T6" s="60" t="s">
        <v>58</v>
      </c>
    </row>
    <row r="7" spans="1:20" ht="66" customHeight="1" thickTop="1" thickBot="1" x14ac:dyDescent="0.3">
      <c r="A7" s="79" t="s">
        <v>188</v>
      </c>
      <c r="B7" s="82" t="s">
        <v>278</v>
      </c>
      <c r="C7" s="109" t="s">
        <v>281</v>
      </c>
      <c r="D7" s="92"/>
      <c r="E7" s="86" t="s">
        <v>152</v>
      </c>
      <c r="F7" s="140">
        <v>0</v>
      </c>
      <c r="G7" s="143">
        <v>0</v>
      </c>
      <c r="H7" s="145">
        <f t="shared" ref="H7" si="0">F7*G7</f>
        <v>0</v>
      </c>
      <c r="I7" s="100">
        <v>0</v>
      </c>
      <c r="J7" s="61" t="s">
        <v>20</v>
      </c>
      <c r="K7" s="60" t="s">
        <v>7</v>
      </c>
      <c r="L7" s="60" t="s">
        <v>56</v>
      </c>
      <c r="M7" s="60" t="s">
        <v>56</v>
      </c>
      <c r="N7" s="60" t="s">
        <v>56</v>
      </c>
      <c r="O7" s="60" t="s">
        <v>56</v>
      </c>
      <c r="P7" s="60" t="s">
        <v>56</v>
      </c>
      <c r="Q7" s="60" t="s">
        <v>56</v>
      </c>
      <c r="R7" s="60" t="s">
        <v>56</v>
      </c>
      <c r="S7" s="60" t="s">
        <v>56</v>
      </c>
      <c r="T7" s="60" t="s">
        <v>56</v>
      </c>
    </row>
    <row r="8" spans="1:20" ht="66" customHeight="1" thickTop="1" thickBot="1" x14ac:dyDescent="0.3">
      <c r="A8" s="80"/>
      <c r="B8" s="83"/>
      <c r="C8" s="109"/>
      <c r="D8" s="93"/>
      <c r="E8" s="87"/>
      <c r="F8" s="141"/>
      <c r="G8" s="144"/>
      <c r="H8" s="146"/>
      <c r="I8" s="101"/>
      <c r="J8" s="61" t="s">
        <v>51</v>
      </c>
      <c r="K8" s="60" t="str">
        <f>HLOOKUP('Contract Year 7 (Opt 1) -Detail'!K7,'Labor Categories_W_PRICES'!$B$4:$AJ$18,2,FALSE)</f>
        <v>Junior Technician (example)</v>
      </c>
      <c r="L8" s="60" t="e">
        <f>HLOOKUP('Contract Year 7 (Opt 1) -Detail'!L7,'Labor Categories_W_PRICES'!$B$4:$AJ$18,2,FALSE)</f>
        <v>#N/A</v>
      </c>
      <c r="M8" s="60" t="e">
        <f>HLOOKUP('Contract Year 7 (Opt 1) -Detail'!M7,'Labor Categories_W_PRICES'!$B$4:$AJ$18,2,FALSE)</f>
        <v>#N/A</v>
      </c>
      <c r="N8" s="60" t="e">
        <f>HLOOKUP('Contract Year 7 (Opt 1) -Detail'!N7,'Labor Categories_W_PRICES'!$B$4:$AJ$18,2,FALSE)</f>
        <v>#N/A</v>
      </c>
      <c r="O8" s="60" t="e">
        <f>HLOOKUP('Contract Year 7 (Opt 1) -Detail'!O7,'Labor Categories_W_PRICES'!$B$4:$AJ$18,2,FALSE)</f>
        <v>#N/A</v>
      </c>
      <c r="P8" s="60" t="e">
        <f>HLOOKUP('Contract Year 7 (Opt 1) -Detail'!P7,'Labor Categories_W_PRICES'!$B$4:$AJ$18,2,FALSE)</f>
        <v>#N/A</v>
      </c>
      <c r="Q8" s="60" t="e">
        <f>HLOOKUP('Contract Year 7 (Opt 1) -Detail'!Q7,'Labor Categories_W_PRICES'!$B$4:$AJ$18,2,FALSE)</f>
        <v>#N/A</v>
      </c>
      <c r="R8" s="60" t="e">
        <f>HLOOKUP('Contract Year 7 (Opt 1) -Detail'!R7,'Labor Categories_W_PRICES'!$B$4:$AJ$18,2,FALSE)</f>
        <v>#N/A</v>
      </c>
      <c r="S8" s="60" t="e">
        <f>HLOOKUP('Contract Year 7 (Opt 1) -Detail'!S7,'Labor Categories_W_PRICES'!$B$4:$AJ$18,2,FALSE)</f>
        <v>#N/A</v>
      </c>
      <c r="T8" s="60" t="e">
        <f>HLOOKUP('Contract Year 7 (Opt 1) -Detail'!T7,'Labor Categories_W_PRICES'!$B$4:$AJ$18,2,FALSE)</f>
        <v>#N/A</v>
      </c>
    </row>
    <row r="9" spans="1:20" ht="66" customHeight="1" thickTop="1" thickBot="1" x14ac:dyDescent="0.3">
      <c r="A9" s="81"/>
      <c r="B9" s="84"/>
      <c r="C9" s="109"/>
      <c r="D9" s="94"/>
      <c r="E9" s="88"/>
      <c r="F9" s="141"/>
      <c r="G9" s="148"/>
      <c r="H9" s="147"/>
      <c r="I9" s="102"/>
      <c r="J9" s="61" t="s">
        <v>57</v>
      </c>
      <c r="K9" s="73">
        <v>1</v>
      </c>
      <c r="L9" s="73" t="s">
        <v>58</v>
      </c>
      <c r="M9" s="73" t="s">
        <v>58</v>
      </c>
      <c r="N9" s="73" t="s">
        <v>58</v>
      </c>
      <c r="O9" s="73" t="s">
        <v>58</v>
      </c>
      <c r="P9" s="73" t="s">
        <v>58</v>
      </c>
      <c r="Q9" s="73" t="s">
        <v>58</v>
      </c>
      <c r="R9" s="73" t="s">
        <v>58</v>
      </c>
      <c r="S9" s="73" t="s">
        <v>58</v>
      </c>
      <c r="T9" s="73" t="s">
        <v>58</v>
      </c>
    </row>
    <row r="10" spans="1:20" ht="66" customHeight="1" thickTop="1" thickBot="1" x14ac:dyDescent="0.3">
      <c r="A10" s="79" t="s">
        <v>189</v>
      </c>
      <c r="B10" s="82" t="s">
        <v>259</v>
      </c>
      <c r="C10" s="109" t="s">
        <v>261</v>
      </c>
      <c r="D10" s="92" t="s">
        <v>170</v>
      </c>
      <c r="E10" s="119" t="s">
        <v>154</v>
      </c>
      <c r="F10" s="122" t="s">
        <v>203</v>
      </c>
      <c r="G10" s="125" t="s">
        <v>204</v>
      </c>
      <c r="H10" s="97">
        <v>0</v>
      </c>
      <c r="I10" s="103">
        <f>SUM(K12:T12)</f>
        <v>0</v>
      </c>
      <c r="J10" s="35" t="s">
        <v>20</v>
      </c>
      <c r="K10" s="62" t="s">
        <v>7</v>
      </c>
      <c r="L10" s="62" t="s">
        <v>56</v>
      </c>
      <c r="M10" s="62" t="s">
        <v>56</v>
      </c>
      <c r="N10" s="62" t="s">
        <v>56</v>
      </c>
      <c r="O10" s="62" t="s">
        <v>56</v>
      </c>
      <c r="P10" s="62" t="s">
        <v>56</v>
      </c>
      <c r="Q10" s="62" t="s">
        <v>56</v>
      </c>
      <c r="R10" s="62" t="s">
        <v>56</v>
      </c>
      <c r="S10" s="62" t="s">
        <v>56</v>
      </c>
      <c r="T10" s="62" t="s">
        <v>56</v>
      </c>
    </row>
    <row r="11" spans="1:20" ht="66" customHeight="1" thickTop="1" thickBot="1" x14ac:dyDescent="0.3">
      <c r="A11" s="80"/>
      <c r="B11" s="83"/>
      <c r="C11" s="109"/>
      <c r="D11" s="93"/>
      <c r="E11" s="120"/>
      <c r="F11" s="123"/>
      <c r="G11" s="126"/>
      <c r="H11" s="98"/>
      <c r="I11" s="104"/>
      <c r="J11" s="35" t="s">
        <v>51</v>
      </c>
      <c r="K11" s="38" t="str">
        <f>HLOOKUP('Contract Year 7 (Opt 1) -Detail'!K10,'Labor Categories_W_PRICES'!$B$4:$AJ$18,2,FALSE)</f>
        <v>Junior Technician (example)</v>
      </c>
      <c r="L11" s="38" t="e">
        <f>HLOOKUP('Contract Year 7 (Opt 1) -Detail'!L10,'Labor Categories_W_PRICES'!$B$4:$AJ$18,2,FALSE)</f>
        <v>#N/A</v>
      </c>
      <c r="M11" s="38" t="e">
        <f>HLOOKUP('Contract Year 7 (Opt 1) -Detail'!M10,'Labor Categories_W_PRICES'!$B$4:$AJ$18,2,FALSE)</f>
        <v>#N/A</v>
      </c>
      <c r="N11" s="38" t="e">
        <f>HLOOKUP('Contract Year 7 (Opt 1) -Detail'!N10,'Labor Categories_W_PRICES'!$B$4:$AJ$18,2,FALSE)</f>
        <v>#N/A</v>
      </c>
      <c r="O11" s="38" t="e">
        <f>HLOOKUP('Contract Year 7 (Opt 1) -Detail'!O10,'Labor Categories_W_PRICES'!$B$4:$AJ$18,2,FALSE)</f>
        <v>#N/A</v>
      </c>
      <c r="P11" s="38" t="e">
        <f>HLOOKUP('Contract Year 7 (Opt 1) -Detail'!P10,'Labor Categories_W_PRICES'!$B$4:$AJ$18,2,FALSE)</f>
        <v>#N/A</v>
      </c>
      <c r="Q11" s="38" t="e">
        <f>HLOOKUP('Contract Year 7 (Opt 1) -Detail'!Q10,'Labor Categories_W_PRICES'!$B$4:$AJ$18,2,FALSE)</f>
        <v>#N/A</v>
      </c>
      <c r="R11" s="38" t="e">
        <f>HLOOKUP('Contract Year 7 (Opt 1) -Detail'!R10,'Labor Categories_W_PRICES'!$B$4:$AJ$18,2,FALSE)</f>
        <v>#N/A</v>
      </c>
      <c r="S11" s="38" t="e">
        <f>HLOOKUP('Contract Year 7 (Opt 1) -Detail'!S10,'Labor Categories_W_PRICES'!$B$4:$AJ$18,2,FALSE)</f>
        <v>#N/A</v>
      </c>
      <c r="T11" s="38" t="e">
        <f>HLOOKUP('Contract Year 7 (Opt 1) -Detail'!T10,'Labor Categories_W_PRICES'!$B$4:$AJ$18,2,FALSE)</f>
        <v>#N/A</v>
      </c>
    </row>
    <row r="12" spans="1:20" ht="66" customHeight="1" thickTop="1" thickBot="1" x14ac:dyDescent="0.3">
      <c r="A12" s="81"/>
      <c r="B12" s="84"/>
      <c r="C12" s="109"/>
      <c r="D12" s="94"/>
      <c r="E12" s="121"/>
      <c r="F12" s="124"/>
      <c r="G12" s="127"/>
      <c r="H12" s="98"/>
      <c r="I12" s="105"/>
      <c r="J12" s="39" t="s">
        <v>57</v>
      </c>
      <c r="K12" s="62">
        <v>0</v>
      </c>
      <c r="L12" s="40" t="s">
        <v>172</v>
      </c>
      <c r="M12" s="40" t="s">
        <v>172</v>
      </c>
      <c r="N12" s="40" t="s">
        <v>172</v>
      </c>
      <c r="O12" s="40" t="s">
        <v>172</v>
      </c>
      <c r="P12" s="40" t="s">
        <v>172</v>
      </c>
      <c r="Q12" s="40" t="s">
        <v>172</v>
      </c>
      <c r="R12" s="40" t="s">
        <v>172</v>
      </c>
      <c r="S12" s="40" t="s">
        <v>172</v>
      </c>
      <c r="T12" s="40" t="s">
        <v>172</v>
      </c>
    </row>
    <row r="13" spans="1:20" ht="66" customHeight="1" thickTop="1" thickBot="1" x14ac:dyDescent="0.3">
      <c r="A13" s="79" t="s">
        <v>227</v>
      </c>
      <c r="B13" s="82" t="s">
        <v>165</v>
      </c>
      <c r="C13" s="109" t="s">
        <v>276</v>
      </c>
      <c r="D13" s="92" t="s">
        <v>170</v>
      </c>
      <c r="E13" s="86" t="s">
        <v>154</v>
      </c>
      <c r="F13" s="80">
        <v>1</v>
      </c>
      <c r="G13" s="106">
        <v>0</v>
      </c>
      <c r="H13" s="108">
        <f t="shared" ref="H13" si="1">F13*G13</f>
        <v>0</v>
      </c>
      <c r="I13" s="103">
        <f>SUM(K15:T15)</f>
        <v>0</v>
      </c>
      <c r="J13" s="35" t="s">
        <v>20</v>
      </c>
      <c r="K13" s="75" t="s">
        <v>7</v>
      </c>
      <c r="L13" s="75" t="s">
        <v>56</v>
      </c>
      <c r="M13" s="75" t="s">
        <v>56</v>
      </c>
      <c r="N13" s="75" t="s">
        <v>56</v>
      </c>
      <c r="O13" s="75" t="s">
        <v>56</v>
      </c>
      <c r="P13" s="75" t="s">
        <v>56</v>
      </c>
      <c r="Q13" s="75" t="s">
        <v>56</v>
      </c>
      <c r="R13" s="75" t="s">
        <v>56</v>
      </c>
      <c r="S13" s="75" t="s">
        <v>56</v>
      </c>
      <c r="T13" s="75" t="s">
        <v>56</v>
      </c>
    </row>
    <row r="14" spans="1:20" ht="66" customHeight="1" thickTop="1" thickBot="1" x14ac:dyDescent="0.3">
      <c r="A14" s="80"/>
      <c r="B14" s="83"/>
      <c r="C14" s="109"/>
      <c r="D14" s="93"/>
      <c r="E14" s="87"/>
      <c r="F14" s="80"/>
      <c r="G14" s="98"/>
      <c r="H14" s="80"/>
      <c r="I14" s="104"/>
      <c r="J14" s="35" t="s">
        <v>51</v>
      </c>
      <c r="K14" s="38" t="str">
        <f>HLOOKUP('Contract Year 7 (Opt 1) -Detail'!K13,'Labor Categories_W_PRICES'!$B$4:$AJ$18,2,FALSE)</f>
        <v>Junior Technician (example)</v>
      </c>
      <c r="L14" s="38" t="e">
        <f>HLOOKUP('Contract Year 7 (Opt 1) -Detail'!L13,'Labor Categories_W_PRICES'!$B$4:$AJ$18,2,FALSE)</f>
        <v>#N/A</v>
      </c>
      <c r="M14" s="38" t="e">
        <f>HLOOKUP('Contract Year 7 (Opt 1) -Detail'!M13,'Labor Categories_W_PRICES'!$B$4:$AJ$18,2,FALSE)</f>
        <v>#N/A</v>
      </c>
      <c r="N14" s="38" t="e">
        <f>HLOOKUP('Contract Year 7 (Opt 1) -Detail'!N13,'Labor Categories_W_PRICES'!$B$4:$AJ$18,2,FALSE)</f>
        <v>#N/A</v>
      </c>
      <c r="O14" s="38" t="e">
        <f>HLOOKUP('Contract Year 7 (Opt 1) -Detail'!O13,'Labor Categories_W_PRICES'!$B$4:$AJ$18,2,FALSE)</f>
        <v>#N/A</v>
      </c>
      <c r="P14" s="38" t="e">
        <f>HLOOKUP('Contract Year 7 (Opt 1) -Detail'!P13,'Labor Categories_W_PRICES'!$B$4:$AJ$18,2,FALSE)</f>
        <v>#N/A</v>
      </c>
      <c r="Q14" s="38" t="e">
        <f>HLOOKUP('Contract Year 7 (Opt 1) -Detail'!Q13,'Labor Categories_W_PRICES'!$B$4:$AJ$18,2,FALSE)</f>
        <v>#N/A</v>
      </c>
      <c r="R14" s="38" t="e">
        <f>HLOOKUP('Contract Year 7 (Opt 1) -Detail'!R13,'Labor Categories_W_PRICES'!$B$4:$AJ$18,2,FALSE)</f>
        <v>#N/A</v>
      </c>
      <c r="S14" s="38" t="e">
        <f>HLOOKUP('Contract Year 7 (Opt 1) -Detail'!S13,'Labor Categories_W_PRICES'!$B$4:$AJ$18,2,FALSE)</f>
        <v>#N/A</v>
      </c>
      <c r="T14" s="38" t="e">
        <f>HLOOKUP('Contract Year 7 (Opt 1) -Detail'!T13,'Labor Categories_W_PRICES'!$B$4:$AJ$18,2,FALSE)</f>
        <v>#N/A</v>
      </c>
    </row>
    <row r="15" spans="1:20" ht="66" customHeight="1" thickTop="1" thickBot="1" x14ac:dyDescent="0.3">
      <c r="A15" s="81"/>
      <c r="B15" s="84"/>
      <c r="C15" s="109"/>
      <c r="D15" s="94"/>
      <c r="E15" s="88"/>
      <c r="F15" s="81"/>
      <c r="G15" s="107"/>
      <c r="H15" s="81"/>
      <c r="I15" s="105"/>
      <c r="J15" s="39" t="s">
        <v>57</v>
      </c>
      <c r="K15" s="75">
        <v>0</v>
      </c>
      <c r="L15" s="40" t="s">
        <v>172</v>
      </c>
      <c r="M15" s="40" t="s">
        <v>172</v>
      </c>
      <c r="N15" s="40" t="s">
        <v>172</v>
      </c>
      <c r="O15" s="40" t="s">
        <v>172</v>
      </c>
      <c r="P15" s="40" t="s">
        <v>172</v>
      </c>
      <c r="Q15" s="40" t="s">
        <v>172</v>
      </c>
      <c r="R15" s="40" t="s">
        <v>172</v>
      </c>
      <c r="S15" s="40" t="s">
        <v>172</v>
      </c>
      <c r="T15" s="40" t="s">
        <v>172</v>
      </c>
    </row>
    <row r="16" spans="1:20" ht="66" customHeight="1" thickTop="1" thickBot="1" x14ac:dyDescent="0.3">
      <c r="A16" s="79" t="s">
        <v>115</v>
      </c>
      <c r="B16" s="82" t="s">
        <v>155</v>
      </c>
      <c r="C16" s="85" t="s">
        <v>242</v>
      </c>
      <c r="D16" s="89" t="s">
        <v>170</v>
      </c>
      <c r="E16" s="86" t="s">
        <v>154</v>
      </c>
      <c r="F16" s="79">
        <v>1</v>
      </c>
      <c r="G16" s="97">
        <v>0</v>
      </c>
      <c r="H16" s="99">
        <f t="shared" ref="H16" si="2">F16*G16</f>
        <v>0</v>
      </c>
      <c r="I16" s="103">
        <f t="shared" ref="I16" si="3">SUM(K18:T18)</f>
        <v>0</v>
      </c>
      <c r="J16" s="35" t="s">
        <v>20</v>
      </c>
      <c r="K16" s="62" t="s">
        <v>7</v>
      </c>
      <c r="L16" s="62" t="s">
        <v>56</v>
      </c>
      <c r="M16" s="62" t="s">
        <v>56</v>
      </c>
      <c r="N16" s="62" t="s">
        <v>56</v>
      </c>
      <c r="O16" s="62" t="s">
        <v>56</v>
      </c>
      <c r="P16" s="62" t="s">
        <v>56</v>
      </c>
      <c r="Q16" s="62" t="s">
        <v>56</v>
      </c>
      <c r="R16" s="62" t="s">
        <v>56</v>
      </c>
      <c r="S16" s="62" t="s">
        <v>56</v>
      </c>
      <c r="T16" s="62" t="s">
        <v>56</v>
      </c>
    </row>
    <row r="17" spans="1:20" ht="66" customHeight="1" thickTop="1" thickBot="1" x14ac:dyDescent="0.3">
      <c r="A17" s="80"/>
      <c r="B17" s="83"/>
      <c r="C17" s="85"/>
      <c r="D17" s="90"/>
      <c r="E17" s="87"/>
      <c r="F17" s="80"/>
      <c r="G17" s="98"/>
      <c r="H17" s="80"/>
      <c r="I17" s="104"/>
      <c r="J17" s="35" t="s">
        <v>51</v>
      </c>
      <c r="K17" s="38" t="str">
        <f>HLOOKUP('Contract Year 7 (Opt 1) -Detail'!K16,'Labor Categories_W_PRICES'!$B$4:$AJ$18,2,FALSE)</f>
        <v>Junior Technician (example)</v>
      </c>
      <c r="L17" s="38" t="e">
        <f>HLOOKUP('Contract Year 7 (Opt 1) -Detail'!L16,'Labor Categories_W_PRICES'!$B$4:$AJ$18,2,FALSE)</f>
        <v>#N/A</v>
      </c>
      <c r="M17" s="38" t="e">
        <f>HLOOKUP('Contract Year 7 (Opt 1) -Detail'!M16,'Labor Categories_W_PRICES'!$B$4:$AJ$18,2,FALSE)</f>
        <v>#N/A</v>
      </c>
      <c r="N17" s="38" t="e">
        <f>HLOOKUP('Contract Year 7 (Opt 1) -Detail'!N16,'Labor Categories_W_PRICES'!$B$4:$AJ$18,2,FALSE)</f>
        <v>#N/A</v>
      </c>
      <c r="O17" s="38" t="e">
        <f>HLOOKUP('Contract Year 7 (Opt 1) -Detail'!O16,'Labor Categories_W_PRICES'!$B$4:$AJ$18,2,FALSE)</f>
        <v>#N/A</v>
      </c>
      <c r="P17" s="38" t="e">
        <f>HLOOKUP('Contract Year 7 (Opt 1) -Detail'!P16,'Labor Categories_W_PRICES'!$B$4:$AJ$18,2,FALSE)</f>
        <v>#N/A</v>
      </c>
      <c r="Q17" s="38" t="e">
        <f>HLOOKUP('Contract Year 7 (Opt 1) -Detail'!Q16,'Labor Categories_W_PRICES'!$B$4:$AJ$18,2,FALSE)</f>
        <v>#N/A</v>
      </c>
      <c r="R17" s="38" t="e">
        <f>HLOOKUP('Contract Year 7 (Opt 1) -Detail'!R16,'Labor Categories_W_PRICES'!$B$4:$AJ$18,2,FALSE)</f>
        <v>#N/A</v>
      </c>
      <c r="S17" s="38" t="e">
        <f>HLOOKUP('Contract Year 7 (Opt 1) -Detail'!S16,'Labor Categories_W_PRICES'!$B$4:$AJ$18,2,FALSE)</f>
        <v>#N/A</v>
      </c>
      <c r="T17" s="38" t="e">
        <f>HLOOKUP('Contract Year 7 (Opt 1) -Detail'!T16,'Labor Categories_W_PRICES'!$B$4:$AJ$18,2,FALSE)</f>
        <v>#N/A</v>
      </c>
    </row>
    <row r="18" spans="1:20" ht="66" customHeight="1" thickTop="1" thickBot="1" x14ac:dyDescent="0.3">
      <c r="A18" s="81"/>
      <c r="B18" s="84"/>
      <c r="C18" s="85" t="s">
        <v>170</v>
      </c>
      <c r="D18" s="91"/>
      <c r="E18" s="88"/>
      <c r="F18" s="81"/>
      <c r="G18" s="107"/>
      <c r="H18" s="81"/>
      <c r="I18" s="105"/>
      <c r="J18" s="39" t="s">
        <v>57</v>
      </c>
      <c r="K18" s="62">
        <v>0</v>
      </c>
      <c r="L18" s="40" t="s">
        <v>172</v>
      </c>
      <c r="M18" s="40" t="s">
        <v>172</v>
      </c>
      <c r="N18" s="40" t="s">
        <v>172</v>
      </c>
      <c r="O18" s="40" t="s">
        <v>172</v>
      </c>
      <c r="P18" s="40" t="s">
        <v>172</v>
      </c>
      <c r="Q18" s="40" t="s">
        <v>172</v>
      </c>
      <c r="R18" s="40" t="s">
        <v>172</v>
      </c>
      <c r="S18" s="40" t="s">
        <v>172</v>
      </c>
      <c r="T18" s="40" t="s">
        <v>172</v>
      </c>
    </row>
    <row r="19" spans="1:20" ht="66" customHeight="1" thickTop="1" thickBot="1" x14ac:dyDescent="0.3">
      <c r="A19" s="79" t="s">
        <v>116</v>
      </c>
      <c r="B19" s="82" t="s">
        <v>156</v>
      </c>
      <c r="C19" s="85" t="s">
        <v>262</v>
      </c>
      <c r="D19" s="92" t="s">
        <v>170</v>
      </c>
      <c r="E19" s="86" t="s">
        <v>154</v>
      </c>
      <c r="F19" s="79">
        <v>1</v>
      </c>
      <c r="G19" s="97">
        <v>0</v>
      </c>
      <c r="H19" s="99">
        <f t="shared" ref="H19" si="4">F19*G19</f>
        <v>0</v>
      </c>
      <c r="I19" s="103">
        <f t="shared" ref="I19" si="5">SUM(K21:T21)</f>
        <v>0</v>
      </c>
      <c r="J19" s="35" t="s">
        <v>20</v>
      </c>
      <c r="K19" s="62" t="s">
        <v>7</v>
      </c>
      <c r="L19" s="62" t="s">
        <v>56</v>
      </c>
      <c r="M19" s="62" t="s">
        <v>56</v>
      </c>
      <c r="N19" s="62" t="s">
        <v>56</v>
      </c>
      <c r="O19" s="62" t="s">
        <v>56</v>
      </c>
      <c r="P19" s="62" t="s">
        <v>56</v>
      </c>
      <c r="Q19" s="62" t="s">
        <v>56</v>
      </c>
      <c r="R19" s="62" t="s">
        <v>56</v>
      </c>
      <c r="S19" s="62" t="s">
        <v>56</v>
      </c>
      <c r="T19" s="62" t="s">
        <v>56</v>
      </c>
    </row>
    <row r="20" spans="1:20" ht="66" customHeight="1" thickTop="1" thickBot="1" x14ac:dyDescent="0.3">
      <c r="A20" s="80"/>
      <c r="B20" s="83"/>
      <c r="C20" s="85"/>
      <c r="D20" s="93"/>
      <c r="E20" s="87"/>
      <c r="F20" s="80"/>
      <c r="G20" s="98"/>
      <c r="H20" s="80"/>
      <c r="I20" s="104"/>
      <c r="J20" s="35" t="s">
        <v>51</v>
      </c>
      <c r="K20" s="38" t="str">
        <f>HLOOKUP('Contract Year 7 (Opt 1) -Detail'!K19,'Labor Categories_W_PRICES'!$B$4:$AJ$18,2,FALSE)</f>
        <v>Junior Technician (example)</v>
      </c>
      <c r="L20" s="38" t="e">
        <f>HLOOKUP('Contract Year 7 (Opt 1) -Detail'!L19,'Labor Categories_W_PRICES'!$B$4:$AJ$18,2,FALSE)</f>
        <v>#N/A</v>
      </c>
      <c r="M20" s="38" t="e">
        <f>HLOOKUP('Contract Year 7 (Opt 1) -Detail'!M19,'Labor Categories_W_PRICES'!$B$4:$AJ$18,2,FALSE)</f>
        <v>#N/A</v>
      </c>
      <c r="N20" s="38" t="e">
        <f>HLOOKUP('Contract Year 7 (Opt 1) -Detail'!N19,'Labor Categories_W_PRICES'!$B$4:$AJ$18,2,FALSE)</f>
        <v>#N/A</v>
      </c>
      <c r="O20" s="38" t="e">
        <f>HLOOKUP('Contract Year 7 (Opt 1) -Detail'!O19,'Labor Categories_W_PRICES'!$B$4:$AJ$18,2,FALSE)</f>
        <v>#N/A</v>
      </c>
      <c r="P20" s="38" t="e">
        <f>HLOOKUP('Contract Year 7 (Opt 1) -Detail'!P19,'Labor Categories_W_PRICES'!$B$4:$AJ$18,2,FALSE)</f>
        <v>#N/A</v>
      </c>
      <c r="Q20" s="38" t="e">
        <f>HLOOKUP('Contract Year 7 (Opt 1) -Detail'!Q19,'Labor Categories_W_PRICES'!$B$4:$AJ$18,2,FALSE)</f>
        <v>#N/A</v>
      </c>
      <c r="R20" s="38" t="e">
        <f>HLOOKUP('Contract Year 7 (Opt 1) -Detail'!R19,'Labor Categories_W_PRICES'!$B$4:$AJ$18,2,FALSE)</f>
        <v>#N/A</v>
      </c>
      <c r="S20" s="38" t="e">
        <f>HLOOKUP('Contract Year 7 (Opt 1) -Detail'!S19,'Labor Categories_W_PRICES'!$B$4:$AJ$18,2,FALSE)</f>
        <v>#N/A</v>
      </c>
      <c r="T20" s="38" t="e">
        <f>HLOOKUP('Contract Year 7 (Opt 1) -Detail'!T19,'Labor Categories_W_PRICES'!$B$4:$AJ$18,2,FALSE)</f>
        <v>#N/A</v>
      </c>
    </row>
    <row r="21" spans="1:20" ht="66" customHeight="1" thickTop="1" thickBot="1" x14ac:dyDescent="0.3">
      <c r="A21" s="81"/>
      <c r="B21" s="84"/>
      <c r="C21" s="85"/>
      <c r="D21" s="94"/>
      <c r="E21" s="88"/>
      <c r="F21" s="81"/>
      <c r="G21" s="98"/>
      <c r="H21" s="81"/>
      <c r="I21" s="105"/>
      <c r="J21" s="39" t="s">
        <v>57</v>
      </c>
      <c r="K21" s="62">
        <v>0</v>
      </c>
      <c r="L21" s="40" t="s">
        <v>172</v>
      </c>
      <c r="M21" s="40" t="s">
        <v>172</v>
      </c>
      <c r="N21" s="40" t="s">
        <v>172</v>
      </c>
      <c r="O21" s="40" t="s">
        <v>172</v>
      </c>
      <c r="P21" s="40" t="s">
        <v>172</v>
      </c>
      <c r="Q21" s="40" t="s">
        <v>172</v>
      </c>
      <c r="R21" s="40" t="s">
        <v>172</v>
      </c>
      <c r="S21" s="40" t="s">
        <v>172</v>
      </c>
      <c r="T21" s="40" t="s">
        <v>172</v>
      </c>
    </row>
    <row r="22" spans="1:20" ht="66" customHeight="1" thickTop="1" thickBot="1" x14ac:dyDescent="0.3">
      <c r="A22" s="79" t="s">
        <v>117</v>
      </c>
      <c r="B22" s="82" t="s">
        <v>157</v>
      </c>
      <c r="C22" s="110" t="s">
        <v>208</v>
      </c>
      <c r="D22" s="92" t="s">
        <v>170</v>
      </c>
      <c r="E22" s="86" t="s">
        <v>154</v>
      </c>
      <c r="F22" s="79">
        <v>1</v>
      </c>
      <c r="G22" s="97">
        <v>0</v>
      </c>
      <c r="H22" s="99">
        <f t="shared" ref="H22" si="6">F22*G22</f>
        <v>0</v>
      </c>
      <c r="I22" s="103">
        <f t="shared" ref="I22" si="7">SUM(K24:T24)</f>
        <v>0</v>
      </c>
      <c r="J22" s="35" t="s">
        <v>20</v>
      </c>
      <c r="K22" s="62" t="s">
        <v>7</v>
      </c>
      <c r="L22" s="62" t="s">
        <v>7</v>
      </c>
      <c r="M22" s="62" t="s">
        <v>56</v>
      </c>
      <c r="N22" s="62" t="s">
        <v>56</v>
      </c>
      <c r="O22" s="62" t="s">
        <v>56</v>
      </c>
      <c r="P22" s="62" t="s">
        <v>56</v>
      </c>
      <c r="Q22" s="62" t="s">
        <v>56</v>
      </c>
      <c r="R22" s="62" t="s">
        <v>56</v>
      </c>
      <c r="S22" s="62" t="s">
        <v>56</v>
      </c>
      <c r="T22" s="62" t="s">
        <v>56</v>
      </c>
    </row>
    <row r="23" spans="1:20" ht="66" customHeight="1" thickTop="1" thickBot="1" x14ac:dyDescent="0.3">
      <c r="A23" s="80"/>
      <c r="B23" s="83"/>
      <c r="C23" s="111"/>
      <c r="D23" s="93"/>
      <c r="E23" s="87"/>
      <c r="F23" s="80"/>
      <c r="G23" s="98"/>
      <c r="H23" s="80"/>
      <c r="I23" s="104"/>
      <c r="J23" s="35" t="s">
        <v>51</v>
      </c>
      <c r="K23" s="38" t="str">
        <f>HLOOKUP('Contract Year 7 (Opt 1) -Detail'!K22,'Labor Categories_W_PRICES'!$B$4:$AJ$18,2,FALSE)</f>
        <v>Junior Technician (example)</v>
      </c>
      <c r="L23" s="38" t="str">
        <f>HLOOKUP('Contract Year 7 (Opt 1) -Detail'!L22,'Labor Categories_W_PRICES'!$B$4:$AJ$18,2,FALSE)</f>
        <v>Junior Technician (example)</v>
      </c>
      <c r="M23" s="38" t="e">
        <f>HLOOKUP('Contract Year 7 (Opt 1) -Detail'!M22,'Labor Categories_W_PRICES'!$B$4:$AJ$18,2,FALSE)</f>
        <v>#N/A</v>
      </c>
      <c r="N23" s="38" t="e">
        <f>HLOOKUP('Contract Year 7 (Opt 1) -Detail'!N22,'Labor Categories_W_PRICES'!$B$4:$AJ$18,2,FALSE)</f>
        <v>#N/A</v>
      </c>
      <c r="O23" s="38" t="e">
        <f>HLOOKUP('Contract Year 7 (Opt 1) -Detail'!O22,'Labor Categories_W_PRICES'!$B$4:$AJ$18,2,FALSE)</f>
        <v>#N/A</v>
      </c>
      <c r="P23" s="38" t="e">
        <f>HLOOKUP('Contract Year 7 (Opt 1) -Detail'!P22,'Labor Categories_W_PRICES'!$B$4:$AJ$18,2,FALSE)</f>
        <v>#N/A</v>
      </c>
      <c r="Q23" s="38" t="e">
        <f>HLOOKUP('Contract Year 7 (Opt 1) -Detail'!Q22,'Labor Categories_W_PRICES'!$B$4:$AJ$18,2,FALSE)</f>
        <v>#N/A</v>
      </c>
      <c r="R23" s="38" t="e">
        <f>HLOOKUP('Contract Year 7 (Opt 1) -Detail'!R22,'Labor Categories_W_PRICES'!$B$4:$AJ$18,2,FALSE)</f>
        <v>#N/A</v>
      </c>
      <c r="S23" s="38" t="e">
        <f>HLOOKUP('Contract Year 7 (Opt 1) -Detail'!S22,'Labor Categories_W_PRICES'!$B$4:$AJ$18,2,FALSE)</f>
        <v>#N/A</v>
      </c>
      <c r="T23" s="38" t="e">
        <f>HLOOKUP('Contract Year 7 (Opt 1) -Detail'!T22,'Labor Categories_W_PRICES'!$B$4:$AJ$18,2,FALSE)</f>
        <v>#N/A</v>
      </c>
    </row>
    <row r="24" spans="1:20" ht="66" customHeight="1" thickTop="1" thickBot="1" x14ac:dyDescent="0.3">
      <c r="A24" s="81"/>
      <c r="B24" s="84"/>
      <c r="C24" s="112"/>
      <c r="D24" s="94"/>
      <c r="E24" s="88"/>
      <c r="F24" s="81"/>
      <c r="G24" s="98"/>
      <c r="H24" s="81"/>
      <c r="I24" s="105"/>
      <c r="J24" s="39" t="s">
        <v>57</v>
      </c>
      <c r="K24" s="62">
        <v>0</v>
      </c>
      <c r="L24" s="40" t="s">
        <v>172</v>
      </c>
      <c r="M24" s="40" t="s">
        <v>172</v>
      </c>
      <c r="N24" s="40" t="s">
        <v>172</v>
      </c>
      <c r="O24" s="40" t="s">
        <v>172</v>
      </c>
      <c r="P24" s="40" t="s">
        <v>172</v>
      </c>
      <c r="Q24" s="40" t="s">
        <v>172</v>
      </c>
      <c r="R24" s="40" t="s">
        <v>172</v>
      </c>
      <c r="S24" s="40" t="s">
        <v>172</v>
      </c>
      <c r="T24" s="40" t="s">
        <v>172</v>
      </c>
    </row>
    <row r="25" spans="1:20" ht="66" customHeight="1" thickTop="1" thickBot="1" x14ac:dyDescent="0.3">
      <c r="A25" s="79" t="s">
        <v>118</v>
      </c>
      <c r="B25" s="82" t="s">
        <v>158</v>
      </c>
      <c r="C25" s="85" t="s">
        <v>209</v>
      </c>
      <c r="D25" s="92" t="s">
        <v>170</v>
      </c>
      <c r="E25" s="86" t="s">
        <v>154</v>
      </c>
      <c r="F25" s="79">
        <v>1</v>
      </c>
      <c r="G25" s="97">
        <v>0</v>
      </c>
      <c r="H25" s="99">
        <f t="shared" ref="H25" si="8">F25*G25</f>
        <v>0</v>
      </c>
      <c r="I25" s="103">
        <f t="shared" ref="I25" si="9">SUM(K27:T27)</f>
        <v>0</v>
      </c>
      <c r="J25" s="35" t="s">
        <v>20</v>
      </c>
      <c r="K25" s="62" t="s">
        <v>7</v>
      </c>
      <c r="L25" s="62" t="s">
        <v>56</v>
      </c>
      <c r="M25" s="62" t="s">
        <v>56</v>
      </c>
      <c r="N25" s="62" t="s">
        <v>56</v>
      </c>
      <c r="O25" s="62" t="s">
        <v>56</v>
      </c>
      <c r="P25" s="62" t="s">
        <v>56</v>
      </c>
      <c r="Q25" s="62" t="s">
        <v>56</v>
      </c>
      <c r="R25" s="62" t="s">
        <v>56</v>
      </c>
      <c r="S25" s="62" t="s">
        <v>56</v>
      </c>
      <c r="T25" s="62" t="s">
        <v>56</v>
      </c>
    </row>
    <row r="26" spans="1:20" ht="66" customHeight="1" thickTop="1" thickBot="1" x14ac:dyDescent="0.3">
      <c r="A26" s="80"/>
      <c r="B26" s="83"/>
      <c r="C26" s="85"/>
      <c r="D26" s="93"/>
      <c r="E26" s="87"/>
      <c r="F26" s="80"/>
      <c r="G26" s="98"/>
      <c r="H26" s="80"/>
      <c r="I26" s="104"/>
      <c r="J26" s="35" t="s">
        <v>51</v>
      </c>
      <c r="K26" s="38" t="str">
        <f>HLOOKUP('Contract Year 7 (Opt 1) -Detail'!K25,'Labor Categories_W_PRICES'!$B$4:$AJ$18,2,FALSE)</f>
        <v>Junior Technician (example)</v>
      </c>
      <c r="L26" s="38" t="e">
        <f>HLOOKUP('Contract Year 7 (Opt 1) -Detail'!L25,'Labor Categories_W_PRICES'!$B$4:$AJ$18,2,FALSE)</f>
        <v>#N/A</v>
      </c>
      <c r="M26" s="38" t="e">
        <f>HLOOKUP('Contract Year 7 (Opt 1) -Detail'!M25,'Labor Categories_W_PRICES'!$B$4:$AJ$18,2,FALSE)</f>
        <v>#N/A</v>
      </c>
      <c r="N26" s="38" t="e">
        <f>HLOOKUP('Contract Year 7 (Opt 1) -Detail'!N25,'Labor Categories_W_PRICES'!$B$4:$AJ$18,2,FALSE)</f>
        <v>#N/A</v>
      </c>
      <c r="O26" s="38" t="e">
        <f>HLOOKUP('Contract Year 7 (Opt 1) -Detail'!O25,'Labor Categories_W_PRICES'!$B$4:$AJ$18,2,FALSE)</f>
        <v>#N/A</v>
      </c>
      <c r="P26" s="38" t="e">
        <f>HLOOKUP('Contract Year 7 (Opt 1) -Detail'!P25,'Labor Categories_W_PRICES'!$B$4:$AJ$18,2,FALSE)</f>
        <v>#N/A</v>
      </c>
      <c r="Q26" s="38" t="e">
        <f>HLOOKUP('Contract Year 7 (Opt 1) -Detail'!Q25,'Labor Categories_W_PRICES'!$B$4:$AJ$18,2,FALSE)</f>
        <v>#N/A</v>
      </c>
      <c r="R26" s="38" t="e">
        <f>HLOOKUP('Contract Year 7 (Opt 1) -Detail'!R25,'Labor Categories_W_PRICES'!$B$4:$AJ$18,2,FALSE)</f>
        <v>#N/A</v>
      </c>
      <c r="S26" s="38" t="e">
        <f>HLOOKUP('Contract Year 7 (Opt 1) -Detail'!S25,'Labor Categories_W_PRICES'!$B$4:$AJ$18,2,FALSE)</f>
        <v>#N/A</v>
      </c>
      <c r="T26" s="38" t="e">
        <f>HLOOKUP('Contract Year 7 (Opt 1) -Detail'!T25,'Labor Categories_W_PRICES'!$B$4:$AJ$18,2,FALSE)</f>
        <v>#N/A</v>
      </c>
    </row>
    <row r="27" spans="1:20" ht="66" customHeight="1" thickTop="1" thickBot="1" x14ac:dyDescent="0.3">
      <c r="A27" s="81"/>
      <c r="B27" s="84"/>
      <c r="C27" s="85"/>
      <c r="D27" s="94"/>
      <c r="E27" s="88"/>
      <c r="F27" s="81"/>
      <c r="G27" s="98"/>
      <c r="H27" s="81"/>
      <c r="I27" s="105"/>
      <c r="J27" s="39" t="s">
        <v>57</v>
      </c>
      <c r="K27" s="62">
        <v>0</v>
      </c>
      <c r="L27" s="40" t="s">
        <v>172</v>
      </c>
      <c r="M27" s="40" t="s">
        <v>172</v>
      </c>
      <c r="N27" s="40" t="s">
        <v>172</v>
      </c>
      <c r="O27" s="40" t="s">
        <v>172</v>
      </c>
      <c r="P27" s="40" t="s">
        <v>172</v>
      </c>
      <c r="Q27" s="40" t="s">
        <v>172</v>
      </c>
      <c r="R27" s="40" t="s">
        <v>172</v>
      </c>
      <c r="S27" s="40" t="s">
        <v>172</v>
      </c>
      <c r="T27" s="40" t="s">
        <v>172</v>
      </c>
    </row>
    <row r="28" spans="1:20" ht="66" customHeight="1" thickTop="1" thickBot="1" x14ac:dyDescent="0.3">
      <c r="A28" s="79" t="s">
        <v>119</v>
      </c>
      <c r="B28" s="82" t="s">
        <v>6</v>
      </c>
      <c r="C28" s="85" t="s">
        <v>263</v>
      </c>
      <c r="D28" s="89" t="s">
        <v>170</v>
      </c>
      <c r="E28" s="86" t="s">
        <v>59</v>
      </c>
      <c r="F28" s="79">
        <v>1</v>
      </c>
      <c r="G28" s="97">
        <v>0</v>
      </c>
      <c r="H28" s="99">
        <f t="shared" ref="H28" si="10">F28*G28</f>
        <v>0</v>
      </c>
      <c r="I28" s="100">
        <v>0</v>
      </c>
      <c r="J28" s="61" t="s">
        <v>20</v>
      </c>
      <c r="K28" s="74" t="s">
        <v>7</v>
      </c>
      <c r="L28" s="74" t="s">
        <v>56</v>
      </c>
      <c r="M28" s="74" t="s">
        <v>56</v>
      </c>
      <c r="N28" s="74" t="s">
        <v>56</v>
      </c>
      <c r="O28" s="74" t="s">
        <v>56</v>
      </c>
      <c r="P28" s="74" t="s">
        <v>56</v>
      </c>
      <c r="Q28" s="74" t="s">
        <v>56</v>
      </c>
      <c r="R28" s="74" t="s">
        <v>56</v>
      </c>
      <c r="S28" s="74" t="s">
        <v>56</v>
      </c>
      <c r="T28" s="74" t="s">
        <v>56</v>
      </c>
    </row>
    <row r="29" spans="1:20" ht="66" customHeight="1" thickTop="1" thickBot="1" x14ac:dyDescent="0.3">
      <c r="A29" s="80"/>
      <c r="B29" s="83"/>
      <c r="C29" s="85"/>
      <c r="D29" s="90"/>
      <c r="E29" s="87"/>
      <c r="F29" s="80"/>
      <c r="G29" s="98"/>
      <c r="H29" s="80"/>
      <c r="I29" s="101"/>
      <c r="J29" s="61" t="s">
        <v>51</v>
      </c>
      <c r="K29" s="60" t="str">
        <f>HLOOKUP('Contract Year 7 (Opt 1) -Detail'!K28,'Labor Categories_W_PRICES'!$B$4:$AJ$18,2,FALSE)</f>
        <v>Junior Technician (example)</v>
      </c>
      <c r="L29" s="60" t="e">
        <f>HLOOKUP('Contract Year 7 (Opt 1) -Detail'!L28,'Labor Categories_W_PRICES'!$B$4:$AJ$18,2,FALSE)</f>
        <v>#N/A</v>
      </c>
      <c r="M29" s="60" t="e">
        <f>HLOOKUP('Contract Year 7 (Opt 1) -Detail'!M28,'Labor Categories_W_PRICES'!$B$4:$AJ$18,2,FALSE)</f>
        <v>#N/A</v>
      </c>
      <c r="N29" s="60" t="e">
        <f>HLOOKUP('Contract Year 7 (Opt 1) -Detail'!N28,'Labor Categories_W_PRICES'!$B$4:$AJ$18,2,FALSE)</f>
        <v>#N/A</v>
      </c>
      <c r="O29" s="60" t="e">
        <f>HLOOKUP('Contract Year 7 (Opt 1) -Detail'!O28,'Labor Categories_W_PRICES'!$B$4:$AJ$18,2,FALSE)</f>
        <v>#N/A</v>
      </c>
      <c r="P29" s="60" t="e">
        <f>HLOOKUP('Contract Year 7 (Opt 1) -Detail'!P28,'Labor Categories_W_PRICES'!$B$4:$AJ$18,2,FALSE)</f>
        <v>#N/A</v>
      </c>
      <c r="Q29" s="60" t="e">
        <f>HLOOKUP('Contract Year 7 (Opt 1) -Detail'!Q28,'Labor Categories_W_PRICES'!$B$4:$AJ$18,2,FALSE)</f>
        <v>#N/A</v>
      </c>
      <c r="R29" s="60" t="e">
        <f>HLOOKUP('Contract Year 7 (Opt 1) -Detail'!R28,'Labor Categories_W_PRICES'!$B$4:$AJ$18,2,FALSE)</f>
        <v>#N/A</v>
      </c>
      <c r="S29" s="60" t="e">
        <f>HLOOKUP('Contract Year 7 (Opt 1) -Detail'!S28,'Labor Categories_W_PRICES'!$B$4:$AJ$18,2,FALSE)</f>
        <v>#N/A</v>
      </c>
      <c r="T29" s="60" t="e">
        <f>HLOOKUP('Contract Year 7 (Opt 1) -Detail'!T28,'Labor Categories_W_PRICES'!$B$4:$AJ$18,2,FALSE)</f>
        <v>#N/A</v>
      </c>
    </row>
    <row r="30" spans="1:20" ht="84" customHeight="1" thickTop="1" thickBot="1" x14ac:dyDescent="0.3">
      <c r="A30" s="81"/>
      <c r="B30" s="84"/>
      <c r="C30" s="85"/>
      <c r="D30" s="91"/>
      <c r="E30" s="88"/>
      <c r="F30" s="81"/>
      <c r="G30" s="98"/>
      <c r="H30" s="81"/>
      <c r="I30" s="102">
        <f>SUM(K30:T30)</f>
        <v>1</v>
      </c>
      <c r="J30" s="61" t="s">
        <v>57</v>
      </c>
      <c r="K30" s="60">
        <v>1</v>
      </c>
      <c r="L30" s="60" t="s">
        <v>172</v>
      </c>
      <c r="M30" s="60" t="s">
        <v>172</v>
      </c>
      <c r="N30" s="60" t="s">
        <v>172</v>
      </c>
      <c r="O30" s="60" t="s">
        <v>172</v>
      </c>
      <c r="P30" s="60" t="s">
        <v>172</v>
      </c>
      <c r="Q30" s="60" t="s">
        <v>172</v>
      </c>
      <c r="R30" s="60" t="s">
        <v>172</v>
      </c>
      <c r="S30" s="60" t="s">
        <v>172</v>
      </c>
      <c r="T30" s="60" t="s">
        <v>172</v>
      </c>
    </row>
    <row r="31" spans="1:20" ht="66" customHeight="1" thickTop="1" thickBot="1" x14ac:dyDescent="0.3">
      <c r="A31" s="79" t="s">
        <v>228</v>
      </c>
      <c r="B31" s="82" t="s">
        <v>159</v>
      </c>
      <c r="C31" s="85" t="s">
        <v>264</v>
      </c>
      <c r="D31" s="92" t="s">
        <v>170</v>
      </c>
      <c r="E31" s="86" t="s">
        <v>154</v>
      </c>
      <c r="F31" s="79">
        <v>1</v>
      </c>
      <c r="G31" s="97">
        <v>0</v>
      </c>
      <c r="H31" s="99">
        <f t="shared" ref="H31" si="11">F31*G31</f>
        <v>0</v>
      </c>
      <c r="I31" s="100">
        <v>0</v>
      </c>
      <c r="J31" s="61" t="s">
        <v>20</v>
      </c>
      <c r="K31" s="60" t="s">
        <v>7</v>
      </c>
      <c r="L31" s="60" t="s">
        <v>56</v>
      </c>
      <c r="M31" s="60" t="s">
        <v>56</v>
      </c>
      <c r="N31" s="60" t="s">
        <v>56</v>
      </c>
      <c r="O31" s="60" t="s">
        <v>56</v>
      </c>
      <c r="P31" s="60" t="s">
        <v>56</v>
      </c>
      <c r="Q31" s="60" t="s">
        <v>56</v>
      </c>
      <c r="R31" s="60" t="s">
        <v>56</v>
      </c>
      <c r="S31" s="60" t="s">
        <v>56</v>
      </c>
      <c r="T31" s="60" t="s">
        <v>56</v>
      </c>
    </row>
    <row r="32" spans="1:20" ht="66" customHeight="1" thickTop="1" thickBot="1" x14ac:dyDescent="0.3">
      <c r="A32" s="80"/>
      <c r="B32" s="83"/>
      <c r="C32" s="85"/>
      <c r="D32" s="93"/>
      <c r="E32" s="87"/>
      <c r="F32" s="80"/>
      <c r="G32" s="98"/>
      <c r="H32" s="80"/>
      <c r="I32" s="101"/>
      <c r="J32" s="61" t="s">
        <v>51</v>
      </c>
      <c r="K32" s="60" t="str">
        <f>HLOOKUP('Contract Year 7 (Opt 1) -Detail'!K31,'Labor Categories_W_PRICES'!$B$4:$AJ$18,2,FALSE)</f>
        <v>Junior Technician (example)</v>
      </c>
      <c r="L32" s="60" t="e">
        <f>HLOOKUP('Contract Year 7 (Opt 1) -Detail'!L31,'Labor Categories_W_PRICES'!$B$4:$AJ$18,2,FALSE)</f>
        <v>#N/A</v>
      </c>
      <c r="M32" s="60" t="e">
        <f>HLOOKUP('Contract Year 7 (Opt 1) -Detail'!M31,'Labor Categories_W_PRICES'!$B$4:$AJ$18,2,FALSE)</f>
        <v>#N/A</v>
      </c>
      <c r="N32" s="60" t="e">
        <f>HLOOKUP('Contract Year 7 (Opt 1) -Detail'!N31,'Labor Categories_W_PRICES'!$B$4:$AJ$18,2,FALSE)</f>
        <v>#N/A</v>
      </c>
      <c r="O32" s="60" t="e">
        <f>HLOOKUP('Contract Year 7 (Opt 1) -Detail'!O31,'Labor Categories_W_PRICES'!$B$4:$AJ$18,2,FALSE)</f>
        <v>#N/A</v>
      </c>
      <c r="P32" s="60" t="e">
        <f>HLOOKUP('Contract Year 7 (Opt 1) -Detail'!P31,'Labor Categories_W_PRICES'!$B$4:$AJ$18,2,FALSE)</f>
        <v>#N/A</v>
      </c>
      <c r="Q32" s="60" t="e">
        <f>HLOOKUP('Contract Year 7 (Opt 1) -Detail'!Q31,'Labor Categories_W_PRICES'!$B$4:$AJ$18,2,FALSE)</f>
        <v>#N/A</v>
      </c>
      <c r="R32" s="60" t="e">
        <f>HLOOKUP('Contract Year 7 (Opt 1) -Detail'!R31,'Labor Categories_W_PRICES'!$B$4:$AJ$18,2,FALSE)</f>
        <v>#N/A</v>
      </c>
      <c r="S32" s="60" t="e">
        <f>HLOOKUP('Contract Year 7 (Opt 1) -Detail'!S31,'Labor Categories_W_PRICES'!$B$4:$AJ$18,2,FALSE)</f>
        <v>#N/A</v>
      </c>
      <c r="T32" s="60" t="e">
        <f>HLOOKUP('Contract Year 7 (Opt 1) -Detail'!T31,'Labor Categories_W_PRICES'!$B$4:$AJ$18,2,FALSE)</f>
        <v>#N/A</v>
      </c>
    </row>
    <row r="33" spans="1:20" ht="98.25" customHeight="1" thickTop="1" thickBot="1" x14ac:dyDescent="0.3">
      <c r="A33" s="81"/>
      <c r="B33" s="84"/>
      <c r="C33" s="85"/>
      <c r="D33" s="94"/>
      <c r="E33" s="88"/>
      <c r="F33" s="81"/>
      <c r="G33" s="107"/>
      <c r="H33" s="81"/>
      <c r="I33" s="102"/>
      <c r="J33" s="61" t="s">
        <v>57</v>
      </c>
      <c r="K33" s="60">
        <v>1</v>
      </c>
      <c r="L33" s="60" t="s">
        <v>172</v>
      </c>
      <c r="M33" s="60" t="s">
        <v>172</v>
      </c>
      <c r="N33" s="60" t="s">
        <v>172</v>
      </c>
      <c r="O33" s="60" t="s">
        <v>172</v>
      </c>
      <c r="P33" s="60" t="s">
        <v>172</v>
      </c>
      <c r="Q33" s="60" t="s">
        <v>172</v>
      </c>
      <c r="R33" s="60" t="s">
        <v>172</v>
      </c>
      <c r="S33" s="60" t="s">
        <v>172</v>
      </c>
      <c r="T33" s="60" t="s">
        <v>172</v>
      </c>
    </row>
    <row r="34" spans="1:20" ht="66" customHeight="1" thickTop="1" thickBot="1" x14ac:dyDescent="0.3">
      <c r="A34" s="79" t="s">
        <v>120</v>
      </c>
      <c r="B34" s="82" t="s">
        <v>166</v>
      </c>
      <c r="C34" s="85" t="s">
        <v>243</v>
      </c>
      <c r="D34" s="137" t="s">
        <v>260</v>
      </c>
      <c r="E34" s="86" t="s">
        <v>154</v>
      </c>
      <c r="F34" s="140">
        <v>0</v>
      </c>
      <c r="G34" s="149">
        <v>0</v>
      </c>
      <c r="H34" s="145">
        <f t="shared" ref="H34" si="12">F34*G34</f>
        <v>0</v>
      </c>
      <c r="I34" s="100">
        <v>0</v>
      </c>
      <c r="J34" s="61" t="s">
        <v>20</v>
      </c>
      <c r="K34" s="60" t="s">
        <v>7</v>
      </c>
      <c r="L34" s="60" t="s">
        <v>56</v>
      </c>
      <c r="M34" s="60" t="s">
        <v>56</v>
      </c>
      <c r="N34" s="60" t="s">
        <v>56</v>
      </c>
      <c r="O34" s="60" t="s">
        <v>56</v>
      </c>
      <c r="P34" s="60" t="s">
        <v>56</v>
      </c>
      <c r="Q34" s="60" t="s">
        <v>56</v>
      </c>
      <c r="R34" s="60" t="s">
        <v>56</v>
      </c>
      <c r="S34" s="60" t="s">
        <v>56</v>
      </c>
      <c r="T34" s="60" t="s">
        <v>56</v>
      </c>
    </row>
    <row r="35" spans="1:20" ht="66" customHeight="1" thickTop="1" thickBot="1" x14ac:dyDescent="0.3">
      <c r="A35" s="80"/>
      <c r="B35" s="83"/>
      <c r="C35" s="85"/>
      <c r="D35" s="138"/>
      <c r="E35" s="87"/>
      <c r="F35" s="141"/>
      <c r="G35" s="150"/>
      <c r="H35" s="146"/>
      <c r="I35" s="101"/>
      <c r="J35" s="61" t="s">
        <v>51</v>
      </c>
      <c r="K35" s="60" t="str">
        <f>HLOOKUP('Contract Year 7 (Opt 1) -Detail'!K34,'Labor Categories_W_PRICES'!$B$4:$AJ$18,2,FALSE)</f>
        <v>Junior Technician (example)</v>
      </c>
      <c r="L35" s="60" t="e">
        <f>HLOOKUP('Contract Year 7 (Opt 1) -Detail'!L34,'Labor Categories_W_PRICES'!$B$4:$AJ$18,2,FALSE)</f>
        <v>#N/A</v>
      </c>
      <c r="M35" s="60" t="e">
        <f>HLOOKUP('Contract Year 7 (Opt 1) -Detail'!M34,'Labor Categories_W_PRICES'!$B$4:$AJ$18,2,FALSE)</f>
        <v>#N/A</v>
      </c>
      <c r="N35" s="60" t="e">
        <f>HLOOKUP('Contract Year 7 (Opt 1) -Detail'!N34,'Labor Categories_W_PRICES'!$B$4:$AJ$18,2,FALSE)</f>
        <v>#N/A</v>
      </c>
      <c r="O35" s="60" t="e">
        <f>HLOOKUP('Contract Year 7 (Opt 1) -Detail'!O34,'Labor Categories_W_PRICES'!$B$4:$AJ$18,2,FALSE)</f>
        <v>#N/A</v>
      </c>
      <c r="P35" s="60" t="e">
        <f>HLOOKUP('Contract Year 7 (Opt 1) -Detail'!P34,'Labor Categories_W_PRICES'!$B$4:$AJ$18,2,FALSE)</f>
        <v>#N/A</v>
      </c>
      <c r="Q35" s="60" t="e">
        <f>HLOOKUP('Contract Year 7 (Opt 1) -Detail'!Q34,'Labor Categories_W_PRICES'!$B$4:$AJ$18,2,FALSE)</f>
        <v>#N/A</v>
      </c>
      <c r="R35" s="60" t="e">
        <f>HLOOKUP('Contract Year 7 (Opt 1) -Detail'!R34,'Labor Categories_W_PRICES'!$B$4:$AJ$18,2,FALSE)</f>
        <v>#N/A</v>
      </c>
      <c r="S35" s="60" t="e">
        <f>HLOOKUP('Contract Year 7 (Opt 1) -Detail'!S34,'Labor Categories_W_PRICES'!$B$4:$AJ$18,2,FALSE)</f>
        <v>#N/A</v>
      </c>
      <c r="T35" s="60" t="e">
        <f>HLOOKUP('Contract Year 7 (Opt 1) -Detail'!T34,'Labor Categories_W_PRICES'!$B$4:$AJ$18,2,FALSE)</f>
        <v>#N/A</v>
      </c>
    </row>
    <row r="36" spans="1:20" ht="66" customHeight="1" thickTop="1" thickBot="1" x14ac:dyDescent="0.3">
      <c r="A36" s="81"/>
      <c r="B36" s="84"/>
      <c r="C36" s="85"/>
      <c r="D36" s="139"/>
      <c r="E36" s="88"/>
      <c r="F36" s="141"/>
      <c r="G36" s="150"/>
      <c r="H36" s="147"/>
      <c r="I36" s="102">
        <f>SUM(K36:T36)</f>
        <v>1</v>
      </c>
      <c r="J36" s="61" t="s">
        <v>57</v>
      </c>
      <c r="K36" s="73">
        <v>1</v>
      </c>
      <c r="L36" s="73" t="s">
        <v>172</v>
      </c>
      <c r="M36" s="73" t="s">
        <v>172</v>
      </c>
      <c r="N36" s="73" t="s">
        <v>172</v>
      </c>
      <c r="O36" s="73" t="s">
        <v>172</v>
      </c>
      <c r="P36" s="73" t="s">
        <v>172</v>
      </c>
      <c r="Q36" s="73" t="s">
        <v>172</v>
      </c>
      <c r="R36" s="73" t="s">
        <v>172</v>
      </c>
      <c r="S36" s="73" t="s">
        <v>172</v>
      </c>
      <c r="T36" s="73" t="s">
        <v>172</v>
      </c>
    </row>
    <row r="37" spans="1:20" ht="66" customHeight="1" thickTop="1" thickBot="1" x14ac:dyDescent="0.3">
      <c r="A37" s="79" t="s">
        <v>190</v>
      </c>
      <c r="B37" s="82" t="s">
        <v>160</v>
      </c>
      <c r="C37" s="110" t="s">
        <v>279</v>
      </c>
      <c r="D37" s="92" t="s">
        <v>170</v>
      </c>
      <c r="E37" s="119" t="s">
        <v>154</v>
      </c>
      <c r="F37" s="128" t="s">
        <v>203</v>
      </c>
      <c r="G37" s="131" t="s">
        <v>204</v>
      </c>
      <c r="H37" s="97">
        <v>0</v>
      </c>
      <c r="I37" s="103">
        <f t="shared" ref="I37" si="13">SUM(K39:T39)</f>
        <v>0</v>
      </c>
      <c r="J37" s="35" t="s">
        <v>20</v>
      </c>
      <c r="K37" s="62" t="s">
        <v>7</v>
      </c>
      <c r="L37" s="62" t="s">
        <v>56</v>
      </c>
      <c r="M37" s="62" t="s">
        <v>56</v>
      </c>
      <c r="N37" s="62" t="s">
        <v>56</v>
      </c>
      <c r="O37" s="62" t="s">
        <v>56</v>
      </c>
      <c r="P37" s="62" t="s">
        <v>56</v>
      </c>
      <c r="Q37" s="62" t="s">
        <v>56</v>
      </c>
      <c r="R37" s="62" t="s">
        <v>56</v>
      </c>
      <c r="S37" s="62" t="s">
        <v>56</v>
      </c>
      <c r="T37" s="62" t="s">
        <v>56</v>
      </c>
    </row>
    <row r="38" spans="1:20" ht="66" customHeight="1" thickTop="1" thickBot="1" x14ac:dyDescent="0.3">
      <c r="A38" s="80"/>
      <c r="B38" s="83"/>
      <c r="C38" s="111"/>
      <c r="D38" s="93"/>
      <c r="E38" s="120"/>
      <c r="F38" s="129"/>
      <c r="G38" s="132"/>
      <c r="H38" s="98"/>
      <c r="I38" s="104"/>
      <c r="J38" s="35" t="s">
        <v>51</v>
      </c>
      <c r="K38" s="38" t="str">
        <f>HLOOKUP('Contract Year 7 (Opt 1) -Detail'!K37,'Labor Categories_W_PRICES'!$B$4:$AJ$18,2,FALSE)</f>
        <v>Junior Technician (example)</v>
      </c>
      <c r="L38" s="38" t="e">
        <f>HLOOKUP('Contract Year 7 (Opt 1) -Detail'!L37,'Labor Categories_W_PRICES'!$B$4:$AJ$18,2,FALSE)</f>
        <v>#N/A</v>
      </c>
      <c r="M38" s="38" t="e">
        <f>HLOOKUP('Contract Year 7 (Opt 1) -Detail'!M37,'Labor Categories_W_PRICES'!$B$4:$AJ$18,2,FALSE)</f>
        <v>#N/A</v>
      </c>
      <c r="N38" s="38" t="e">
        <f>HLOOKUP('Contract Year 7 (Opt 1) -Detail'!N37,'Labor Categories_W_PRICES'!$B$4:$AJ$18,2,FALSE)</f>
        <v>#N/A</v>
      </c>
      <c r="O38" s="38" t="e">
        <f>HLOOKUP('Contract Year 7 (Opt 1) -Detail'!O37,'Labor Categories_W_PRICES'!$B$4:$AJ$18,2,FALSE)</f>
        <v>#N/A</v>
      </c>
      <c r="P38" s="38" t="e">
        <f>HLOOKUP('Contract Year 7 (Opt 1) -Detail'!P37,'Labor Categories_W_PRICES'!$B$4:$AJ$18,2,FALSE)</f>
        <v>#N/A</v>
      </c>
      <c r="Q38" s="38" t="e">
        <f>HLOOKUP('Contract Year 7 (Opt 1) -Detail'!Q37,'Labor Categories_W_PRICES'!$B$4:$AJ$18,2,FALSE)</f>
        <v>#N/A</v>
      </c>
      <c r="R38" s="38" t="e">
        <f>HLOOKUP('Contract Year 7 (Opt 1) -Detail'!R37,'Labor Categories_W_PRICES'!$B$4:$AJ$18,2,FALSE)</f>
        <v>#N/A</v>
      </c>
      <c r="S38" s="38" t="e">
        <f>HLOOKUP('Contract Year 7 (Opt 1) -Detail'!S37,'Labor Categories_W_PRICES'!$B$4:$AJ$18,2,FALSE)</f>
        <v>#N/A</v>
      </c>
      <c r="T38" s="38" t="e">
        <f>HLOOKUP('Contract Year 7 (Opt 1) -Detail'!T37,'Labor Categories_W_PRICES'!$B$4:$AJ$18,2,FALSE)</f>
        <v>#N/A</v>
      </c>
    </row>
    <row r="39" spans="1:20" ht="97.5" customHeight="1" thickTop="1" thickBot="1" x14ac:dyDescent="0.3">
      <c r="A39" s="81"/>
      <c r="B39" s="84"/>
      <c r="C39" s="112"/>
      <c r="D39" s="94"/>
      <c r="E39" s="121"/>
      <c r="F39" s="130"/>
      <c r="G39" s="133"/>
      <c r="H39" s="98"/>
      <c r="I39" s="105"/>
      <c r="J39" s="39" t="s">
        <v>57</v>
      </c>
      <c r="K39" s="62">
        <v>0</v>
      </c>
      <c r="L39" s="40" t="s">
        <v>172</v>
      </c>
      <c r="M39" s="40" t="s">
        <v>172</v>
      </c>
      <c r="N39" s="40" t="s">
        <v>172</v>
      </c>
      <c r="O39" s="40" t="s">
        <v>172</v>
      </c>
      <c r="P39" s="40" t="s">
        <v>172</v>
      </c>
      <c r="Q39" s="40" t="s">
        <v>172</v>
      </c>
      <c r="R39" s="40" t="s">
        <v>172</v>
      </c>
      <c r="S39" s="40" t="s">
        <v>172</v>
      </c>
      <c r="T39" s="40" t="s">
        <v>172</v>
      </c>
    </row>
    <row r="40" spans="1:20" ht="66" customHeight="1" thickTop="1" thickBot="1" x14ac:dyDescent="0.3">
      <c r="A40" s="79" t="s">
        <v>229</v>
      </c>
      <c r="B40" s="82" t="s">
        <v>161</v>
      </c>
      <c r="C40" s="85" t="s">
        <v>277</v>
      </c>
      <c r="D40" s="89" t="s">
        <v>170</v>
      </c>
      <c r="E40" s="86" t="s">
        <v>154</v>
      </c>
      <c r="F40" s="80">
        <v>1</v>
      </c>
      <c r="G40" s="97">
        <v>0</v>
      </c>
      <c r="H40" s="108">
        <f t="shared" ref="H40" si="14">F40*G40</f>
        <v>0</v>
      </c>
      <c r="I40" s="134">
        <f t="shared" ref="I40" si="15">SUM(K42:T42)</f>
        <v>0</v>
      </c>
      <c r="J40" s="35" t="s">
        <v>20</v>
      </c>
      <c r="K40" s="76" t="s">
        <v>7</v>
      </c>
      <c r="L40" s="76" t="s">
        <v>56</v>
      </c>
      <c r="M40" s="76" t="s">
        <v>56</v>
      </c>
      <c r="N40" s="76" t="s">
        <v>56</v>
      </c>
      <c r="O40" s="76" t="s">
        <v>56</v>
      </c>
      <c r="P40" s="76" t="s">
        <v>56</v>
      </c>
      <c r="Q40" s="76" t="s">
        <v>56</v>
      </c>
      <c r="R40" s="76" t="s">
        <v>56</v>
      </c>
      <c r="S40" s="76" t="s">
        <v>56</v>
      </c>
      <c r="T40" s="76" t="s">
        <v>56</v>
      </c>
    </row>
    <row r="41" spans="1:20" ht="66" customHeight="1" thickTop="1" thickBot="1" x14ac:dyDescent="0.3">
      <c r="A41" s="80"/>
      <c r="B41" s="83"/>
      <c r="C41" s="85"/>
      <c r="D41" s="90"/>
      <c r="E41" s="87"/>
      <c r="F41" s="80"/>
      <c r="G41" s="98"/>
      <c r="H41" s="80"/>
      <c r="I41" s="135"/>
      <c r="J41" s="35" t="s">
        <v>51</v>
      </c>
      <c r="K41" s="38" t="str">
        <f>HLOOKUP('Contract Year 7 (Opt 1) -Detail'!K40,'Labor Categories_W_PRICES'!$B$4:$AJ$18,2,FALSE)</f>
        <v>Junior Technician (example)</v>
      </c>
      <c r="L41" s="38" t="e">
        <f>HLOOKUP('Contract Year 7 (Opt 1) -Detail'!L40,'Labor Categories_W_PRICES'!$B$4:$AJ$18,2,FALSE)</f>
        <v>#N/A</v>
      </c>
      <c r="M41" s="38" t="e">
        <f>HLOOKUP('Contract Year 7 (Opt 1) -Detail'!M40,'Labor Categories_W_PRICES'!$B$4:$AJ$18,2,FALSE)</f>
        <v>#N/A</v>
      </c>
      <c r="N41" s="38" t="e">
        <f>HLOOKUP('Contract Year 7 (Opt 1) -Detail'!N40,'Labor Categories_W_PRICES'!$B$4:$AJ$18,2,FALSE)</f>
        <v>#N/A</v>
      </c>
      <c r="O41" s="38" t="e">
        <f>HLOOKUP('Contract Year 7 (Opt 1) -Detail'!O40,'Labor Categories_W_PRICES'!$B$4:$AJ$18,2,FALSE)</f>
        <v>#N/A</v>
      </c>
      <c r="P41" s="38" t="e">
        <f>HLOOKUP('Contract Year 7 (Opt 1) -Detail'!P40,'Labor Categories_W_PRICES'!$B$4:$AJ$18,2,FALSE)</f>
        <v>#N/A</v>
      </c>
      <c r="Q41" s="38" t="e">
        <f>HLOOKUP('Contract Year 7 (Opt 1) -Detail'!Q40,'Labor Categories_W_PRICES'!$B$4:$AJ$18,2,FALSE)</f>
        <v>#N/A</v>
      </c>
      <c r="R41" s="38" t="e">
        <f>HLOOKUP('Contract Year 7 (Opt 1) -Detail'!R40,'Labor Categories_W_PRICES'!$B$4:$AJ$18,2,FALSE)</f>
        <v>#N/A</v>
      </c>
      <c r="S41" s="38" t="e">
        <f>HLOOKUP('Contract Year 7 (Opt 1) -Detail'!S40,'Labor Categories_W_PRICES'!$B$4:$AJ$18,2,FALSE)</f>
        <v>#N/A</v>
      </c>
      <c r="T41" s="38" t="e">
        <f>HLOOKUP('Contract Year 7 (Opt 1) -Detail'!T40,'Labor Categories_W_PRICES'!$B$4:$AJ$18,2,FALSE)</f>
        <v>#N/A</v>
      </c>
    </row>
    <row r="42" spans="1:20" ht="66" customHeight="1" thickTop="1" thickBot="1" x14ac:dyDescent="0.3">
      <c r="A42" s="81"/>
      <c r="B42" s="84"/>
      <c r="C42" s="85" t="s">
        <v>170</v>
      </c>
      <c r="D42" s="91" t="s">
        <v>170</v>
      </c>
      <c r="E42" s="88"/>
      <c r="F42" s="81"/>
      <c r="G42" s="107"/>
      <c r="H42" s="81"/>
      <c r="I42" s="136"/>
      <c r="J42" s="39" t="s">
        <v>57</v>
      </c>
      <c r="K42" s="76">
        <v>0</v>
      </c>
      <c r="L42" s="40" t="s">
        <v>172</v>
      </c>
      <c r="M42" s="40" t="s">
        <v>172</v>
      </c>
      <c r="N42" s="40" t="s">
        <v>172</v>
      </c>
      <c r="O42" s="40" t="s">
        <v>172</v>
      </c>
      <c r="P42" s="40" t="s">
        <v>172</v>
      </c>
      <c r="Q42" s="40" t="s">
        <v>172</v>
      </c>
      <c r="R42" s="40" t="s">
        <v>172</v>
      </c>
      <c r="S42" s="40" t="s">
        <v>172</v>
      </c>
      <c r="T42" s="40" t="s">
        <v>172</v>
      </c>
    </row>
    <row r="43" spans="1:20" ht="18.75" thickBot="1" x14ac:dyDescent="0.3">
      <c r="A43" s="41"/>
      <c r="B43" s="42"/>
      <c r="C43" s="65"/>
      <c r="D43" s="43"/>
      <c r="E43" s="42"/>
      <c r="F43" s="42"/>
      <c r="G43" s="42"/>
      <c r="H43" s="42"/>
      <c r="I43" s="44"/>
      <c r="J43" s="45"/>
      <c r="K43" s="46"/>
      <c r="L43" s="47"/>
      <c r="M43" s="47"/>
      <c r="N43" s="47"/>
      <c r="O43" s="47"/>
      <c r="P43" s="47"/>
      <c r="Q43" s="47"/>
      <c r="R43" s="47"/>
      <c r="S43" s="47"/>
      <c r="T43" s="47"/>
    </row>
    <row r="44" spans="1:20" ht="33" customHeight="1" thickBot="1" x14ac:dyDescent="0.3">
      <c r="A44" s="48" t="s">
        <v>251</v>
      </c>
      <c r="B44" s="49" t="s">
        <v>245</v>
      </c>
      <c r="C44" s="50"/>
      <c r="D44" s="50"/>
      <c r="E44" s="49"/>
      <c r="F44" s="49"/>
      <c r="G44" s="49"/>
      <c r="H44" s="51">
        <f>SUM(H4:H42)</f>
        <v>0</v>
      </c>
      <c r="I44" s="52"/>
      <c r="K44" s="53"/>
      <c r="L44" s="54"/>
      <c r="M44" s="54"/>
      <c r="N44" s="54"/>
      <c r="O44" s="54"/>
      <c r="P44" s="54"/>
      <c r="Q44" s="54"/>
      <c r="R44" s="54"/>
      <c r="S44" s="54"/>
      <c r="T44" s="55"/>
    </row>
  </sheetData>
  <mergeCells count="127">
    <mergeCell ref="I40:I42"/>
    <mergeCell ref="H37:H39"/>
    <mergeCell ref="I37:I39"/>
    <mergeCell ref="A40:A42"/>
    <mergeCell ref="B40:B42"/>
    <mergeCell ref="C40:C42"/>
    <mergeCell ref="D40:D42"/>
    <mergeCell ref="E40:E42"/>
    <mergeCell ref="F40:F42"/>
    <mergeCell ref="G40:G42"/>
    <mergeCell ref="H40:H42"/>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A31:A33"/>
    <mergeCell ref="B31:B33"/>
    <mergeCell ref="C31:C33"/>
    <mergeCell ref="D31:D33"/>
    <mergeCell ref="E31:E33"/>
    <mergeCell ref="F31:F33"/>
    <mergeCell ref="G31:G33"/>
    <mergeCell ref="H31:H33"/>
    <mergeCell ref="I31:I33"/>
    <mergeCell ref="A28:A30"/>
    <mergeCell ref="B28:B30"/>
    <mergeCell ref="C28:C30"/>
    <mergeCell ref="D28:D30"/>
    <mergeCell ref="E28:E30"/>
    <mergeCell ref="F28:F30"/>
    <mergeCell ref="G28:G30"/>
    <mergeCell ref="H28:H30"/>
    <mergeCell ref="I28:I30"/>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7:A9"/>
    <mergeCell ref="B7:B9"/>
    <mergeCell ref="C7:C9"/>
    <mergeCell ref="D7:D9"/>
    <mergeCell ref="E7:E9"/>
    <mergeCell ref="F7:F9"/>
    <mergeCell ref="G7:G9"/>
    <mergeCell ref="H7:H9"/>
    <mergeCell ref="I7:I9"/>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B1" zoomScale="70" zoomScaleNormal="70" workbookViewId="0">
      <selection activeCell="C37" sqref="C37:C39"/>
    </sheetView>
  </sheetViews>
  <sheetFormatPr defaultColWidth="8.88671875" defaultRowHeight="18" x14ac:dyDescent="0.25"/>
  <cols>
    <col min="1" max="1" width="12.21875" style="56" customWidth="1"/>
    <col min="2" max="2" width="27.6640625" style="56" customWidth="1"/>
    <col min="3" max="3" width="67" style="31" customWidth="1"/>
    <col min="4" max="4" width="58.88671875" style="31" customWidth="1"/>
    <col min="5" max="6" width="12.77734375" style="56" customWidth="1"/>
    <col min="7" max="7" width="18.88671875" style="56" customWidth="1"/>
    <col min="8" max="8" width="22.33203125" style="56" customWidth="1"/>
    <col min="9" max="9" width="17" style="57" customWidth="1"/>
    <col min="10" max="10" width="13.5546875" style="31" customWidth="1"/>
    <col min="11" max="11" width="20.21875" style="31" customWidth="1"/>
    <col min="12" max="20" width="20.6640625" style="31" customWidth="1"/>
    <col min="21" max="16384" width="8.88671875" style="31"/>
  </cols>
  <sheetData>
    <row r="1" spans="1:20" ht="27.6" customHeight="1" thickBot="1" x14ac:dyDescent="0.3">
      <c r="A1" s="113" t="s">
        <v>257</v>
      </c>
      <c r="B1" s="114"/>
      <c r="C1" s="114"/>
      <c r="D1" s="114"/>
      <c r="E1" s="114"/>
      <c r="F1" s="114"/>
      <c r="G1" s="114"/>
      <c r="H1" s="114"/>
      <c r="I1" s="28"/>
      <c r="J1" s="29"/>
      <c r="K1" s="29" t="s">
        <v>258</v>
      </c>
      <c r="L1" s="29"/>
      <c r="M1" s="29"/>
      <c r="N1" s="29"/>
      <c r="O1" s="29"/>
      <c r="P1" s="29"/>
      <c r="Q1" s="29"/>
      <c r="R1" s="29"/>
      <c r="S1" s="29"/>
      <c r="T1" s="30"/>
    </row>
    <row r="2" spans="1:20" ht="15.75" customHeight="1" x14ac:dyDescent="0.25">
      <c r="A2" s="115" t="s">
        <v>0</v>
      </c>
      <c r="B2" s="115" t="s">
        <v>1</v>
      </c>
      <c r="C2" s="115" t="s">
        <v>168</v>
      </c>
      <c r="D2" s="63"/>
      <c r="E2" s="115" t="s">
        <v>17</v>
      </c>
      <c r="F2" s="115" t="s">
        <v>5</v>
      </c>
      <c r="G2" s="115" t="s">
        <v>167</v>
      </c>
      <c r="H2" s="115" t="str">
        <f>CONCATENATE("Total Service or Product Price (Contract Year ",RIGHT(A4,LEN(A4)-FIND("-",A4)),")")</f>
        <v>Total Service or Product Price (Contract Year 8)</v>
      </c>
      <c r="I2" s="95" t="s">
        <v>63</v>
      </c>
      <c r="J2" s="95" t="s">
        <v>60</v>
      </c>
      <c r="K2" s="32"/>
      <c r="L2" s="33"/>
      <c r="M2" s="33"/>
      <c r="N2" s="33"/>
      <c r="O2" s="33"/>
      <c r="P2" s="33"/>
      <c r="Q2" s="33"/>
      <c r="R2" s="33"/>
      <c r="S2" s="33"/>
      <c r="T2" s="34"/>
    </row>
    <row r="3" spans="1:20" ht="60.75" customHeight="1" thickBot="1" x14ac:dyDescent="0.3">
      <c r="A3" s="116"/>
      <c r="B3" s="116"/>
      <c r="C3" s="117"/>
      <c r="D3" s="64" t="s">
        <v>169</v>
      </c>
      <c r="E3" s="116" t="s">
        <v>17</v>
      </c>
      <c r="F3" s="116"/>
      <c r="G3" s="117"/>
      <c r="H3" s="116"/>
      <c r="I3" s="96"/>
      <c r="J3" s="96"/>
      <c r="K3" s="70" t="s">
        <v>16</v>
      </c>
      <c r="L3" s="71"/>
      <c r="M3" s="71"/>
      <c r="N3" s="71"/>
      <c r="O3" s="71"/>
      <c r="P3" s="71"/>
      <c r="Q3" s="71"/>
      <c r="R3" s="71"/>
      <c r="S3" s="71"/>
      <c r="T3" s="72"/>
    </row>
    <row r="4" spans="1:20" ht="66" customHeight="1" thickTop="1" thickBot="1" x14ac:dyDescent="0.3">
      <c r="A4" s="79" t="s">
        <v>121</v>
      </c>
      <c r="B4" s="82" t="s">
        <v>282</v>
      </c>
      <c r="C4" s="109" t="s">
        <v>210</v>
      </c>
      <c r="D4" s="137" t="s">
        <v>260</v>
      </c>
      <c r="E4" s="86" t="s">
        <v>152</v>
      </c>
      <c r="F4" s="140">
        <v>0</v>
      </c>
      <c r="G4" s="143">
        <v>0</v>
      </c>
      <c r="H4" s="145">
        <f>F4*G4</f>
        <v>0</v>
      </c>
      <c r="I4" s="100">
        <v>0</v>
      </c>
      <c r="J4" s="61" t="s">
        <v>20</v>
      </c>
      <c r="K4" s="60" t="s">
        <v>7</v>
      </c>
      <c r="L4" s="60" t="s">
        <v>56</v>
      </c>
      <c r="M4" s="60" t="s">
        <v>56</v>
      </c>
      <c r="N4" s="60" t="s">
        <v>56</v>
      </c>
      <c r="O4" s="60" t="s">
        <v>56</v>
      </c>
      <c r="P4" s="60" t="s">
        <v>56</v>
      </c>
      <c r="Q4" s="60" t="s">
        <v>56</v>
      </c>
      <c r="R4" s="60" t="s">
        <v>56</v>
      </c>
      <c r="S4" s="60" t="s">
        <v>56</v>
      </c>
      <c r="T4" s="60" t="s">
        <v>56</v>
      </c>
    </row>
    <row r="5" spans="1:20" ht="66" customHeight="1" thickTop="1" thickBot="1" x14ac:dyDescent="0.3">
      <c r="A5" s="80"/>
      <c r="B5" s="83"/>
      <c r="C5" s="109"/>
      <c r="D5" s="138"/>
      <c r="E5" s="87"/>
      <c r="F5" s="141"/>
      <c r="G5" s="144"/>
      <c r="H5" s="146"/>
      <c r="I5" s="101"/>
      <c r="J5" s="61" t="s">
        <v>51</v>
      </c>
      <c r="K5" s="60" t="str">
        <f>HLOOKUP('Contract Year 8 (Opt 1) -Detail'!K4,'Labor Categories_W_PRICES'!$B$4:$AJ$18,2,FALSE)</f>
        <v>Junior Technician (example)</v>
      </c>
      <c r="L5" s="60" t="e">
        <f>HLOOKUP('Contract Year 8 (Opt 1) -Detail'!L4,'Labor Categories_W_PRICES'!$B$4:$AJ$18,2,FALSE)</f>
        <v>#N/A</v>
      </c>
      <c r="M5" s="60" t="e">
        <f>HLOOKUP('Contract Year 8 (Opt 1) -Detail'!M4,'Labor Categories_W_PRICES'!$B$4:$AJ$18,2,FALSE)</f>
        <v>#N/A</v>
      </c>
      <c r="N5" s="60" t="e">
        <f>HLOOKUP('Contract Year 8 (Opt 1) -Detail'!N4,'Labor Categories_W_PRICES'!$B$4:$AJ$18,2,FALSE)</f>
        <v>#N/A</v>
      </c>
      <c r="O5" s="60" t="e">
        <f>HLOOKUP('Contract Year 8 (Opt 1) -Detail'!O4,'Labor Categories_W_PRICES'!$B$4:$AJ$18,2,FALSE)</f>
        <v>#N/A</v>
      </c>
      <c r="P5" s="60" t="e">
        <f>HLOOKUP('Contract Year 8 (Opt 1) -Detail'!P4,'Labor Categories_W_PRICES'!$B$4:$AJ$18,2,FALSE)</f>
        <v>#N/A</v>
      </c>
      <c r="Q5" s="60" t="e">
        <f>HLOOKUP('Contract Year 8 (Opt 1) -Detail'!Q4,'Labor Categories_W_PRICES'!$B$4:$AJ$18,2,FALSE)</f>
        <v>#N/A</v>
      </c>
      <c r="R5" s="60" t="e">
        <f>HLOOKUP('Contract Year 8 (Opt 1) -Detail'!R4,'Labor Categories_W_PRICES'!$B$4:$AJ$18,2,FALSE)</f>
        <v>#N/A</v>
      </c>
      <c r="S5" s="60" t="e">
        <f>HLOOKUP('Contract Year 8 (Opt 1) -Detail'!S4,'Labor Categories_W_PRICES'!$B$4:$AJ$18,2,FALSE)</f>
        <v>#N/A</v>
      </c>
      <c r="T5" s="60" t="e">
        <f>HLOOKUP('Contract Year 8 (Opt 1) -Detail'!T4,'Labor Categories_W_PRICES'!$B$4:$AJ$18,2,FALSE)</f>
        <v>#N/A</v>
      </c>
    </row>
    <row r="6" spans="1:20" ht="66" customHeight="1" thickTop="1" thickBot="1" x14ac:dyDescent="0.3">
      <c r="A6" s="81"/>
      <c r="B6" s="84"/>
      <c r="C6" s="109"/>
      <c r="D6" s="139"/>
      <c r="E6" s="88"/>
      <c r="F6" s="142"/>
      <c r="G6" s="144"/>
      <c r="H6" s="147"/>
      <c r="I6" s="102">
        <f>SUM(K6:T6)</f>
        <v>1</v>
      </c>
      <c r="J6" s="61" t="s">
        <v>57</v>
      </c>
      <c r="K6" s="60">
        <v>1</v>
      </c>
      <c r="L6" s="60" t="s">
        <v>58</v>
      </c>
      <c r="M6" s="60" t="s">
        <v>58</v>
      </c>
      <c r="N6" s="60" t="s">
        <v>58</v>
      </c>
      <c r="O6" s="60" t="s">
        <v>58</v>
      </c>
      <c r="P6" s="60" t="s">
        <v>58</v>
      </c>
      <c r="Q6" s="60" t="s">
        <v>58</v>
      </c>
      <c r="R6" s="60" t="s">
        <v>58</v>
      </c>
      <c r="S6" s="60" t="s">
        <v>58</v>
      </c>
      <c r="T6" s="60" t="s">
        <v>58</v>
      </c>
    </row>
    <row r="7" spans="1:20" ht="66" customHeight="1" thickTop="1" thickBot="1" x14ac:dyDescent="0.3">
      <c r="A7" s="79" t="s">
        <v>191</v>
      </c>
      <c r="B7" s="82" t="s">
        <v>278</v>
      </c>
      <c r="C7" s="109" t="s">
        <v>281</v>
      </c>
      <c r="D7" s="92"/>
      <c r="E7" s="86" t="s">
        <v>152</v>
      </c>
      <c r="F7" s="140">
        <v>0</v>
      </c>
      <c r="G7" s="143">
        <v>0</v>
      </c>
      <c r="H7" s="145">
        <f t="shared" ref="H7" si="0">F7*G7</f>
        <v>0</v>
      </c>
      <c r="I7" s="100">
        <v>0</v>
      </c>
      <c r="J7" s="61" t="s">
        <v>20</v>
      </c>
      <c r="K7" s="60" t="s">
        <v>7</v>
      </c>
      <c r="L7" s="60" t="s">
        <v>56</v>
      </c>
      <c r="M7" s="60" t="s">
        <v>56</v>
      </c>
      <c r="N7" s="60" t="s">
        <v>56</v>
      </c>
      <c r="O7" s="60" t="s">
        <v>56</v>
      </c>
      <c r="P7" s="60" t="s">
        <v>56</v>
      </c>
      <c r="Q7" s="60" t="s">
        <v>56</v>
      </c>
      <c r="R7" s="60" t="s">
        <v>56</v>
      </c>
      <c r="S7" s="60" t="s">
        <v>56</v>
      </c>
      <c r="T7" s="60" t="s">
        <v>56</v>
      </c>
    </row>
    <row r="8" spans="1:20" ht="66" customHeight="1" thickTop="1" thickBot="1" x14ac:dyDescent="0.3">
      <c r="A8" s="80"/>
      <c r="B8" s="83"/>
      <c r="C8" s="109"/>
      <c r="D8" s="93"/>
      <c r="E8" s="87"/>
      <c r="F8" s="141"/>
      <c r="G8" s="144"/>
      <c r="H8" s="146"/>
      <c r="I8" s="101"/>
      <c r="J8" s="61" t="s">
        <v>51</v>
      </c>
      <c r="K8" s="60" t="str">
        <f>HLOOKUP('Contract Year 8 (Opt 1) -Detail'!K7,'Labor Categories_W_PRICES'!$B$4:$AJ$18,2,FALSE)</f>
        <v>Junior Technician (example)</v>
      </c>
      <c r="L8" s="60" t="e">
        <f>HLOOKUP('Contract Year 8 (Opt 1) -Detail'!L7,'Labor Categories_W_PRICES'!$B$4:$AJ$18,2,FALSE)</f>
        <v>#N/A</v>
      </c>
      <c r="M8" s="60" t="e">
        <f>HLOOKUP('Contract Year 8 (Opt 1) -Detail'!M7,'Labor Categories_W_PRICES'!$B$4:$AJ$18,2,FALSE)</f>
        <v>#N/A</v>
      </c>
      <c r="N8" s="60" t="e">
        <f>HLOOKUP('Contract Year 8 (Opt 1) -Detail'!N7,'Labor Categories_W_PRICES'!$B$4:$AJ$18,2,FALSE)</f>
        <v>#N/A</v>
      </c>
      <c r="O8" s="60" t="e">
        <f>HLOOKUP('Contract Year 8 (Opt 1) -Detail'!O7,'Labor Categories_W_PRICES'!$B$4:$AJ$18,2,FALSE)</f>
        <v>#N/A</v>
      </c>
      <c r="P8" s="60" t="e">
        <f>HLOOKUP('Contract Year 8 (Opt 1) -Detail'!P7,'Labor Categories_W_PRICES'!$B$4:$AJ$18,2,FALSE)</f>
        <v>#N/A</v>
      </c>
      <c r="Q8" s="60" t="e">
        <f>HLOOKUP('Contract Year 8 (Opt 1) -Detail'!Q7,'Labor Categories_W_PRICES'!$B$4:$AJ$18,2,FALSE)</f>
        <v>#N/A</v>
      </c>
      <c r="R8" s="60" t="e">
        <f>HLOOKUP('Contract Year 8 (Opt 1) -Detail'!R7,'Labor Categories_W_PRICES'!$B$4:$AJ$18,2,FALSE)</f>
        <v>#N/A</v>
      </c>
      <c r="S8" s="60" t="e">
        <f>HLOOKUP('Contract Year 8 (Opt 1) -Detail'!S7,'Labor Categories_W_PRICES'!$B$4:$AJ$18,2,FALSE)</f>
        <v>#N/A</v>
      </c>
      <c r="T8" s="60" t="e">
        <f>HLOOKUP('Contract Year 8 (Opt 1) -Detail'!T7,'Labor Categories_W_PRICES'!$B$4:$AJ$18,2,FALSE)</f>
        <v>#N/A</v>
      </c>
    </row>
    <row r="9" spans="1:20" ht="66" customHeight="1" thickTop="1" thickBot="1" x14ac:dyDescent="0.3">
      <c r="A9" s="81"/>
      <c r="B9" s="84"/>
      <c r="C9" s="109"/>
      <c r="D9" s="94"/>
      <c r="E9" s="88"/>
      <c r="F9" s="141"/>
      <c r="G9" s="148"/>
      <c r="H9" s="147"/>
      <c r="I9" s="102"/>
      <c r="J9" s="61" t="s">
        <v>57</v>
      </c>
      <c r="K9" s="73">
        <v>1</v>
      </c>
      <c r="L9" s="73" t="s">
        <v>58</v>
      </c>
      <c r="M9" s="73" t="s">
        <v>58</v>
      </c>
      <c r="N9" s="73" t="s">
        <v>58</v>
      </c>
      <c r="O9" s="73" t="s">
        <v>58</v>
      </c>
      <c r="P9" s="73" t="s">
        <v>58</v>
      </c>
      <c r="Q9" s="73" t="s">
        <v>58</v>
      </c>
      <c r="R9" s="73" t="s">
        <v>58</v>
      </c>
      <c r="S9" s="73" t="s">
        <v>58</v>
      </c>
      <c r="T9" s="73" t="s">
        <v>58</v>
      </c>
    </row>
    <row r="10" spans="1:20" ht="66" customHeight="1" thickTop="1" thickBot="1" x14ac:dyDescent="0.3">
      <c r="A10" s="79" t="s">
        <v>192</v>
      </c>
      <c r="B10" s="82" t="s">
        <v>153</v>
      </c>
      <c r="C10" s="109" t="s">
        <v>261</v>
      </c>
      <c r="D10" s="92" t="s">
        <v>170</v>
      </c>
      <c r="E10" s="119" t="s">
        <v>154</v>
      </c>
      <c r="F10" s="122" t="s">
        <v>203</v>
      </c>
      <c r="G10" s="125" t="s">
        <v>204</v>
      </c>
      <c r="H10" s="97">
        <v>0</v>
      </c>
      <c r="I10" s="103">
        <f>SUM(K12:T12)</f>
        <v>0</v>
      </c>
      <c r="J10" s="35" t="s">
        <v>20</v>
      </c>
      <c r="K10" s="62" t="s">
        <v>7</v>
      </c>
      <c r="L10" s="62" t="s">
        <v>56</v>
      </c>
      <c r="M10" s="62" t="s">
        <v>56</v>
      </c>
      <c r="N10" s="62" t="s">
        <v>56</v>
      </c>
      <c r="O10" s="62" t="s">
        <v>56</v>
      </c>
      <c r="P10" s="62" t="s">
        <v>56</v>
      </c>
      <c r="Q10" s="62" t="s">
        <v>56</v>
      </c>
      <c r="R10" s="62" t="s">
        <v>56</v>
      </c>
      <c r="S10" s="62" t="s">
        <v>56</v>
      </c>
      <c r="T10" s="62" t="s">
        <v>56</v>
      </c>
    </row>
    <row r="11" spans="1:20" ht="66" customHeight="1" thickTop="1" thickBot="1" x14ac:dyDescent="0.3">
      <c r="A11" s="80"/>
      <c r="B11" s="83"/>
      <c r="C11" s="109"/>
      <c r="D11" s="93"/>
      <c r="E11" s="120"/>
      <c r="F11" s="123"/>
      <c r="G11" s="126"/>
      <c r="H11" s="98"/>
      <c r="I11" s="104"/>
      <c r="J11" s="35" t="s">
        <v>51</v>
      </c>
      <c r="K11" s="38" t="str">
        <f>HLOOKUP('Contract Year 8 (Opt 1) -Detail'!K10,'Labor Categories_W_PRICES'!$B$4:$AJ$18,2,FALSE)</f>
        <v>Junior Technician (example)</v>
      </c>
      <c r="L11" s="38" t="e">
        <f>HLOOKUP('Contract Year 8 (Opt 1) -Detail'!L10,'Labor Categories_W_PRICES'!$B$4:$AJ$18,2,FALSE)</f>
        <v>#N/A</v>
      </c>
      <c r="M11" s="38" t="e">
        <f>HLOOKUP('Contract Year 8 (Opt 1) -Detail'!M10,'Labor Categories_W_PRICES'!$B$4:$AJ$18,2,FALSE)</f>
        <v>#N/A</v>
      </c>
      <c r="N11" s="38" t="e">
        <f>HLOOKUP('Contract Year 8 (Opt 1) -Detail'!N10,'Labor Categories_W_PRICES'!$B$4:$AJ$18,2,FALSE)</f>
        <v>#N/A</v>
      </c>
      <c r="O11" s="38" t="e">
        <f>HLOOKUP('Contract Year 8 (Opt 1) -Detail'!O10,'Labor Categories_W_PRICES'!$B$4:$AJ$18,2,FALSE)</f>
        <v>#N/A</v>
      </c>
      <c r="P11" s="38" t="e">
        <f>HLOOKUP('Contract Year 8 (Opt 1) -Detail'!P10,'Labor Categories_W_PRICES'!$B$4:$AJ$18,2,FALSE)</f>
        <v>#N/A</v>
      </c>
      <c r="Q11" s="38" t="e">
        <f>HLOOKUP('Contract Year 8 (Opt 1) -Detail'!Q10,'Labor Categories_W_PRICES'!$B$4:$AJ$18,2,FALSE)</f>
        <v>#N/A</v>
      </c>
      <c r="R11" s="38" t="e">
        <f>HLOOKUP('Contract Year 8 (Opt 1) -Detail'!R10,'Labor Categories_W_PRICES'!$B$4:$AJ$18,2,FALSE)</f>
        <v>#N/A</v>
      </c>
      <c r="S11" s="38" t="e">
        <f>HLOOKUP('Contract Year 8 (Opt 1) -Detail'!S10,'Labor Categories_W_PRICES'!$B$4:$AJ$18,2,FALSE)</f>
        <v>#N/A</v>
      </c>
      <c r="T11" s="38" t="e">
        <f>HLOOKUP('Contract Year 8 (Opt 1) -Detail'!T10,'Labor Categories_W_PRICES'!$B$4:$AJ$18,2,FALSE)</f>
        <v>#N/A</v>
      </c>
    </row>
    <row r="12" spans="1:20" ht="66" customHeight="1" thickTop="1" thickBot="1" x14ac:dyDescent="0.3">
      <c r="A12" s="81"/>
      <c r="B12" s="84"/>
      <c r="C12" s="109"/>
      <c r="D12" s="94"/>
      <c r="E12" s="121"/>
      <c r="F12" s="124"/>
      <c r="G12" s="127"/>
      <c r="H12" s="98"/>
      <c r="I12" s="105"/>
      <c r="J12" s="39" t="s">
        <v>57</v>
      </c>
      <c r="K12" s="62">
        <v>0</v>
      </c>
      <c r="L12" s="40" t="s">
        <v>172</v>
      </c>
      <c r="M12" s="40" t="s">
        <v>172</v>
      </c>
      <c r="N12" s="40" t="s">
        <v>172</v>
      </c>
      <c r="O12" s="40" t="s">
        <v>172</v>
      </c>
      <c r="P12" s="40" t="s">
        <v>172</v>
      </c>
      <c r="Q12" s="40" t="s">
        <v>172</v>
      </c>
      <c r="R12" s="40" t="s">
        <v>172</v>
      </c>
      <c r="S12" s="40" t="s">
        <v>172</v>
      </c>
      <c r="T12" s="40" t="s">
        <v>172</v>
      </c>
    </row>
    <row r="13" spans="1:20" ht="66" customHeight="1" thickTop="1" thickBot="1" x14ac:dyDescent="0.3">
      <c r="A13" s="79" t="s">
        <v>230</v>
      </c>
      <c r="B13" s="82" t="s">
        <v>259</v>
      </c>
      <c r="C13" s="109" t="s">
        <v>276</v>
      </c>
      <c r="D13" s="92" t="s">
        <v>170</v>
      </c>
      <c r="E13" s="86" t="s">
        <v>154</v>
      </c>
      <c r="F13" s="80">
        <v>1</v>
      </c>
      <c r="G13" s="106">
        <v>0</v>
      </c>
      <c r="H13" s="108">
        <f t="shared" ref="H13" si="1">F13*G13</f>
        <v>0</v>
      </c>
      <c r="I13" s="103">
        <f>SUM(K15:T15)</f>
        <v>0</v>
      </c>
      <c r="J13" s="35" t="s">
        <v>20</v>
      </c>
      <c r="K13" s="75" t="s">
        <v>7</v>
      </c>
      <c r="L13" s="75" t="s">
        <v>56</v>
      </c>
      <c r="M13" s="75" t="s">
        <v>56</v>
      </c>
      <c r="N13" s="75" t="s">
        <v>56</v>
      </c>
      <c r="O13" s="75" t="s">
        <v>56</v>
      </c>
      <c r="P13" s="75" t="s">
        <v>56</v>
      </c>
      <c r="Q13" s="75" t="s">
        <v>56</v>
      </c>
      <c r="R13" s="75" t="s">
        <v>56</v>
      </c>
      <c r="S13" s="75" t="s">
        <v>56</v>
      </c>
      <c r="T13" s="75" t="s">
        <v>56</v>
      </c>
    </row>
    <row r="14" spans="1:20" ht="66" customHeight="1" thickTop="1" thickBot="1" x14ac:dyDescent="0.3">
      <c r="A14" s="80"/>
      <c r="B14" s="83"/>
      <c r="C14" s="109"/>
      <c r="D14" s="93"/>
      <c r="E14" s="87"/>
      <c r="F14" s="80"/>
      <c r="G14" s="98"/>
      <c r="H14" s="80"/>
      <c r="I14" s="104"/>
      <c r="J14" s="35" t="s">
        <v>51</v>
      </c>
      <c r="K14" s="38" t="str">
        <f>HLOOKUP('Contract Year 8 (Opt 1) -Detail'!K13,'Labor Categories_W_PRICES'!$B$4:$AJ$18,2,FALSE)</f>
        <v>Junior Technician (example)</v>
      </c>
      <c r="L14" s="38" t="e">
        <f>HLOOKUP('Contract Year 8 (Opt 1) -Detail'!L13,'Labor Categories_W_PRICES'!$B$4:$AJ$18,2,FALSE)</f>
        <v>#N/A</v>
      </c>
      <c r="M14" s="38" t="e">
        <f>HLOOKUP('Contract Year 8 (Opt 1) -Detail'!M13,'Labor Categories_W_PRICES'!$B$4:$AJ$18,2,FALSE)</f>
        <v>#N/A</v>
      </c>
      <c r="N14" s="38" t="e">
        <f>HLOOKUP('Contract Year 8 (Opt 1) -Detail'!N13,'Labor Categories_W_PRICES'!$B$4:$AJ$18,2,FALSE)</f>
        <v>#N/A</v>
      </c>
      <c r="O14" s="38" t="e">
        <f>HLOOKUP('Contract Year 8 (Opt 1) -Detail'!O13,'Labor Categories_W_PRICES'!$B$4:$AJ$18,2,FALSE)</f>
        <v>#N/A</v>
      </c>
      <c r="P14" s="38" t="e">
        <f>HLOOKUP('Contract Year 8 (Opt 1) -Detail'!P13,'Labor Categories_W_PRICES'!$B$4:$AJ$18,2,FALSE)</f>
        <v>#N/A</v>
      </c>
      <c r="Q14" s="38" t="e">
        <f>HLOOKUP('Contract Year 8 (Opt 1) -Detail'!Q13,'Labor Categories_W_PRICES'!$B$4:$AJ$18,2,FALSE)</f>
        <v>#N/A</v>
      </c>
      <c r="R14" s="38" t="e">
        <f>HLOOKUP('Contract Year 8 (Opt 1) -Detail'!R13,'Labor Categories_W_PRICES'!$B$4:$AJ$18,2,FALSE)</f>
        <v>#N/A</v>
      </c>
      <c r="S14" s="38" t="e">
        <f>HLOOKUP('Contract Year 8 (Opt 1) -Detail'!S13,'Labor Categories_W_PRICES'!$B$4:$AJ$18,2,FALSE)</f>
        <v>#N/A</v>
      </c>
      <c r="T14" s="38" t="e">
        <f>HLOOKUP('Contract Year 8 (Opt 1) -Detail'!T13,'Labor Categories_W_PRICES'!$B$4:$AJ$18,2,FALSE)</f>
        <v>#N/A</v>
      </c>
    </row>
    <row r="15" spans="1:20" ht="66" customHeight="1" thickTop="1" thickBot="1" x14ac:dyDescent="0.3">
      <c r="A15" s="81"/>
      <c r="B15" s="84"/>
      <c r="C15" s="109"/>
      <c r="D15" s="94"/>
      <c r="E15" s="88"/>
      <c r="F15" s="81"/>
      <c r="G15" s="107"/>
      <c r="H15" s="81"/>
      <c r="I15" s="105"/>
      <c r="J15" s="39" t="s">
        <v>57</v>
      </c>
      <c r="K15" s="75">
        <v>0</v>
      </c>
      <c r="L15" s="40" t="s">
        <v>172</v>
      </c>
      <c r="M15" s="40" t="s">
        <v>172</v>
      </c>
      <c r="N15" s="40" t="s">
        <v>172</v>
      </c>
      <c r="O15" s="40" t="s">
        <v>172</v>
      </c>
      <c r="P15" s="40" t="s">
        <v>172</v>
      </c>
      <c r="Q15" s="40" t="s">
        <v>172</v>
      </c>
      <c r="R15" s="40" t="s">
        <v>172</v>
      </c>
      <c r="S15" s="40" t="s">
        <v>172</v>
      </c>
      <c r="T15" s="40" t="s">
        <v>172</v>
      </c>
    </row>
    <row r="16" spans="1:20" ht="66" customHeight="1" thickTop="1" thickBot="1" x14ac:dyDescent="0.3">
      <c r="A16" s="79" t="s">
        <v>122</v>
      </c>
      <c r="B16" s="82" t="s">
        <v>155</v>
      </c>
      <c r="C16" s="85" t="s">
        <v>242</v>
      </c>
      <c r="D16" s="89" t="s">
        <v>170</v>
      </c>
      <c r="E16" s="86" t="s">
        <v>154</v>
      </c>
      <c r="F16" s="79">
        <v>1</v>
      </c>
      <c r="G16" s="97">
        <v>0</v>
      </c>
      <c r="H16" s="99">
        <f t="shared" ref="H16" si="2">F16*G16</f>
        <v>0</v>
      </c>
      <c r="I16" s="103">
        <f t="shared" ref="I16" si="3">SUM(K18:T18)</f>
        <v>0</v>
      </c>
      <c r="J16" s="35" t="s">
        <v>20</v>
      </c>
      <c r="K16" s="62" t="s">
        <v>7</v>
      </c>
      <c r="L16" s="62" t="s">
        <v>56</v>
      </c>
      <c r="M16" s="62" t="s">
        <v>56</v>
      </c>
      <c r="N16" s="62" t="s">
        <v>56</v>
      </c>
      <c r="O16" s="62" t="s">
        <v>56</v>
      </c>
      <c r="P16" s="62" t="s">
        <v>56</v>
      </c>
      <c r="Q16" s="62" t="s">
        <v>56</v>
      </c>
      <c r="R16" s="62" t="s">
        <v>56</v>
      </c>
      <c r="S16" s="62" t="s">
        <v>56</v>
      </c>
      <c r="T16" s="62" t="s">
        <v>56</v>
      </c>
    </row>
    <row r="17" spans="1:20" ht="66" customHeight="1" thickTop="1" thickBot="1" x14ac:dyDescent="0.3">
      <c r="A17" s="80"/>
      <c r="B17" s="83"/>
      <c r="C17" s="85"/>
      <c r="D17" s="90"/>
      <c r="E17" s="87"/>
      <c r="F17" s="80"/>
      <c r="G17" s="98"/>
      <c r="H17" s="80"/>
      <c r="I17" s="104"/>
      <c r="J17" s="35" t="s">
        <v>51</v>
      </c>
      <c r="K17" s="38" t="str">
        <f>HLOOKUP('Contract Year 8 (Opt 1) -Detail'!K16,'Labor Categories_W_PRICES'!$B$4:$AJ$18,2,FALSE)</f>
        <v>Junior Technician (example)</v>
      </c>
      <c r="L17" s="38" t="e">
        <f>HLOOKUP('Contract Year 8 (Opt 1) -Detail'!L16,'Labor Categories_W_PRICES'!$B$4:$AJ$18,2,FALSE)</f>
        <v>#N/A</v>
      </c>
      <c r="M17" s="38" t="e">
        <f>HLOOKUP('Contract Year 8 (Opt 1) -Detail'!M16,'Labor Categories_W_PRICES'!$B$4:$AJ$18,2,FALSE)</f>
        <v>#N/A</v>
      </c>
      <c r="N17" s="38" t="e">
        <f>HLOOKUP('Contract Year 8 (Opt 1) -Detail'!N16,'Labor Categories_W_PRICES'!$B$4:$AJ$18,2,FALSE)</f>
        <v>#N/A</v>
      </c>
      <c r="O17" s="38" t="e">
        <f>HLOOKUP('Contract Year 8 (Opt 1) -Detail'!O16,'Labor Categories_W_PRICES'!$B$4:$AJ$18,2,FALSE)</f>
        <v>#N/A</v>
      </c>
      <c r="P17" s="38" t="e">
        <f>HLOOKUP('Contract Year 8 (Opt 1) -Detail'!P16,'Labor Categories_W_PRICES'!$B$4:$AJ$18,2,FALSE)</f>
        <v>#N/A</v>
      </c>
      <c r="Q17" s="38" t="e">
        <f>HLOOKUP('Contract Year 8 (Opt 1) -Detail'!Q16,'Labor Categories_W_PRICES'!$B$4:$AJ$18,2,FALSE)</f>
        <v>#N/A</v>
      </c>
      <c r="R17" s="38" t="e">
        <f>HLOOKUP('Contract Year 8 (Opt 1) -Detail'!R16,'Labor Categories_W_PRICES'!$B$4:$AJ$18,2,FALSE)</f>
        <v>#N/A</v>
      </c>
      <c r="S17" s="38" t="e">
        <f>HLOOKUP('Contract Year 8 (Opt 1) -Detail'!S16,'Labor Categories_W_PRICES'!$B$4:$AJ$18,2,FALSE)</f>
        <v>#N/A</v>
      </c>
      <c r="T17" s="38" t="e">
        <f>HLOOKUP('Contract Year 8 (Opt 1) -Detail'!T16,'Labor Categories_W_PRICES'!$B$4:$AJ$18,2,FALSE)</f>
        <v>#N/A</v>
      </c>
    </row>
    <row r="18" spans="1:20" ht="66" customHeight="1" thickTop="1" thickBot="1" x14ac:dyDescent="0.3">
      <c r="A18" s="81"/>
      <c r="B18" s="84"/>
      <c r="C18" s="85" t="s">
        <v>170</v>
      </c>
      <c r="D18" s="91"/>
      <c r="E18" s="88"/>
      <c r="F18" s="81"/>
      <c r="G18" s="107"/>
      <c r="H18" s="81"/>
      <c r="I18" s="105"/>
      <c r="J18" s="39" t="s">
        <v>57</v>
      </c>
      <c r="K18" s="62">
        <v>0</v>
      </c>
      <c r="L18" s="40" t="s">
        <v>172</v>
      </c>
      <c r="M18" s="40" t="s">
        <v>172</v>
      </c>
      <c r="N18" s="40" t="s">
        <v>172</v>
      </c>
      <c r="O18" s="40" t="s">
        <v>172</v>
      </c>
      <c r="P18" s="40" t="s">
        <v>172</v>
      </c>
      <c r="Q18" s="40" t="s">
        <v>172</v>
      </c>
      <c r="R18" s="40" t="s">
        <v>172</v>
      </c>
      <c r="S18" s="40" t="s">
        <v>172</v>
      </c>
      <c r="T18" s="40" t="s">
        <v>172</v>
      </c>
    </row>
    <row r="19" spans="1:20" ht="66" customHeight="1" thickTop="1" thickBot="1" x14ac:dyDescent="0.3">
      <c r="A19" s="79" t="s">
        <v>123</v>
      </c>
      <c r="B19" s="82" t="s">
        <v>156</v>
      </c>
      <c r="C19" s="85" t="s">
        <v>262</v>
      </c>
      <c r="D19" s="92" t="s">
        <v>170</v>
      </c>
      <c r="E19" s="86" t="s">
        <v>154</v>
      </c>
      <c r="F19" s="79">
        <v>1</v>
      </c>
      <c r="G19" s="97">
        <v>0</v>
      </c>
      <c r="H19" s="99">
        <f t="shared" ref="H19" si="4">F19*G19</f>
        <v>0</v>
      </c>
      <c r="I19" s="103">
        <f t="shared" ref="I19" si="5">SUM(K21:T21)</f>
        <v>0</v>
      </c>
      <c r="J19" s="35" t="s">
        <v>20</v>
      </c>
      <c r="K19" s="62" t="s">
        <v>7</v>
      </c>
      <c r="L19" s="62" t="s">
        <v>56</v>
      </c>
      <c r="M19" s="62" t="s">
        <v>56</v>
      </c>
      <c r="N19" s="62" t="s">
        <v>56</v>
      </c>
      <c r="O19" s="62" t="s">
        <v>56</v>
      </c>
      <c r="P19" s="62" t="s">
        <v>56</v>
      </c>
      <c r="Q19" s="62" t="s">
        <v>56</v>
      </c>
      <c r="R19" s="62" t="s">
        <v>56</v>
      </c>
      <c r="S19" s="62" t="s">
        <v>56</v>
      </c>
      <c r="T19" s="62" t="s">
        <v>56</v>
      </c>
    </row>
    <row r="20" spans="1:20" ht="66" customHeight="1" thickTop="1" thickBot="1" x14ac:dyDescent="0.3">
      <c r="A20" s="80"/>
      <c r="B20" s="83"/>
      <c r="C20" s="85"/>
      <c r="D20" s="93"/>
      <c r="E20" s="87"/>
      <c r="F20" s="80"/>
      <c r="G20" s="98"/>
      <c r="H20" s="80"/>
      <c r="I20" s="104"/>
      <c r="J20" s="35" t="s">
        <v>51</v>
      </c>
      <c r="K20" s="38" t="str">
        <f>HLOOKUP('Contract Year 8 (Opt 1) -Detail'!K19,'Labor Categories_W_PRICES'!$B$4:$AJ$18,2,FALSE)</f>
        <v>Junior Technician (example)</v>
      </c>
      <c r="L20" s="38" t="e">
        <f>HLOOKUP('Contract Year 8 (Opt 1) -Detail'!L19,'Labor Categories_W_PRICES'!$B$4:$AJ$18,2,FALSE)</f>
        <v>#N/A</v>
      </c>
      <c r="M20" s="38" t="e">
        <f>HLOOKUP('Contract Year 8 (Opt 1) -Detail'!M19,'Labor Categories_W_PRICES'!$B$4:$AJ$18,2,FALSE)</f>
        <v>#N/A</v>
      </c>
      <c r="N20" s="38" t="e">
        <f>HLOOKUP('Contract Year 8 (Opt 1) -Detail'!N19,'Labor Categories_W_PRICES'!$B$4:$AJ$18,2,FALSE)</f>
        <v>#N/A</v>
      </c>
      <c r="O20" s="38" t="e">
        <f>HLOOKUP('Contract Year 8 (Opt 1) -Detail'!O19,'Labor Categories_W_PRICES'!$B$4:$AJ$18,2,FALSE)</f>
        <v>#N/A</v>
      </c>
      <c r="P20" s="38" t="e">
        <f>HLOOKUP('Contract Year 8 (Opt 1) -Detail'!P19,'Labor Categories_W_PRICES'!$B$4:$AJ$18,2,FALSE)</f>
        <v>#N/A</v>
      </c>
      <c r="Q20" s="38" t="e">
        <f>HLOOKUP('Contract Year 8 (Opt 1) -Detail'!Q19,'Labor Categories_W_PRICES'!$B$4:$AJ$18,2,FALSE)</f>
        <v>#N/A</v>
      </c>
      <c r="R20" s="38" t="e">
        <f>HLOOKUP('Contract Year 8 (Opt 1) -Detail'!R19,'Labor Categories_W_PRICES'!$B$4:$AJ$18,2,FALSE)</f>
        <v>#N/A</v>
      </c>
      <c r="S20" s="38" t="e">
        <f>HLOOKUP('Contract Year 8 (Opt 1) -Detail'!S19,'Labor Categories_W_PRICES'!$B$4:$AJ$18,2,FALSE)</f>
        <v>#N/A</v>
      </c>
      <c r="T20" s="38" t="e">
        <f>HLOOKUP('Contract Year 8 (Opt 1) -Detail'!T19,'Labor Categories_W_PRICES'!$B$4:$AJ$18,2,FALSE)</f>
        <v>#N/A</v>
      </c>
    </row>
    <row r="21" spans="1:20" ht="66" customHeight="1" thickTop="1" thickBot="1" x14ac:dyDescent="0.3">
      <c r="A21" s="81"/>
      <c r="B21" s="84"/>
      <c r="C21" s="85"/>
      <c r="D21" s="94"/>
      <c r="E21" s="88"/>
      <c r="F21" s="81"/>
      <c r="G21" s="98"/>
      <c r="H21" s="81"/>
      <c r="I21" s="105"/>
      <c r="J21" s="39" t="s">
        <v>57</v>
      </c>
      <c r="K21" s="62">
        <v>0</v>
      </c>
      <c r="L21" s="40" t="s">
        <v>172</v>
      </c>
      <c r="M21" s="40" t="s">
        <v>172</v>
      </c>
      <c r="N21" s="40" t="s">
        <v>172</v>
      </c>
      <c r="O21" s="40" t="s">
        <v>172</v>
      </c>
      <c r="P21" s="40" t="s">
        <v>172</v>
      </c>
      <c r="Q21" s="40" t="s">
        <v>172</v>
      </c>
      <c r="R21" s="40" t="s">
        <v>172</v>
      </c>
      <c r="S21" s="40" t="s">
        <v>172</v>
      </c>
      <c r="T21" s="40" t="s">
        <v>172</v>
      </c>
    </row>
    <row r="22" spans="1:20" ht="66" customHeight="1" thickTop="1" thickBot="1" x14ac:dyDescent="0.3">
      <c r="A22" s="79" t="s">
        <v>124</v>
      </c>
      <c r="B22" s="82" t="s">
        <v>157</v>
      </c>
      <c r="C22" s="110" t="s">
        <v>208</v>
      </c>
      <c r="D22" s="92" t="s">
        <v>170</v>
      </c>
      <c r="E22" s="86" t="s">
        <v>154</v>
      </c>
      <c r="F22" s="79">
        <v>1</v>
      </c>
      <c r="G22" s="97">
        <v>0</v>
      </c>
      <c r="H22" s="99">
        <f t="shared" ref="H22" si="6">F22*G22</f>
        <v>0</v>
      </c>
      <c r="I22" s="103">
        <f t="shared" ref="I22" si="7">SUM(K24:T24)</f>
        <v>0</v>
      </c>
      <c r="J22" s="35" t="s">
        <v>20</v>
      </c>
      <c r="K22" s="62" t="s">
        <v>7</v>
      </c>
      <c r="L22" s="62" t="s">
        <v>7</v>
      </c>
      <c r="M22" s="62" t="s">
        <v>56</v>
      </c>
      <c r="N22" s="62" t="s">
        <v>56</v>
      </c>
      <c r="O22" s="62" t="s">
        <v>56</v>
      </c>
      <c r="P22" s="62" t="s">
        <v>56</v>
      </c>
      <c r="Q22" s="62" t="s">
        <v>56</v>
      </c>
      <c r="R22" s="62" t="s">
        <v>56</v>
      </c>
      <c r="S22" s="62" t="s">
        <v>56</v>
      </c>
      <c r="T22" s="62" t="s">
        <v>56</v>
      </c>
    </row>
    <row r="23" spans="1:20" ht="66" customHeight="1" thickTop="1" thickBot="1" x14ac:dyDescent="0.3">
      <c r="A23" s="80"/>
      <c r="B23" s="83"/>
      <c r="C23" s="111"/>
      <c r="D23" s="93"/>
      <c r="E23" s="87"/>
      <c r="F23" s="80"/>
      <c r="G23" s="98"/>
      <c r="H23" s="80"/>
      <c r="I23" s="104"/>
      <c r="J23" s="35" t="s">
        <v>51</v>
      </c>
      <c r="K23" s="38" t="str">
        <f>HLOOKUP('Contract Year 8 (Opt 1) -Detail'!K22,'Labor Categories_W_PRICES'!$B$4:$AJ$18,2,FALSE)</f>
        <v>Junior Technician (example)</v>
      </c>
      <c r="L23" s="38" t="str">
        <f>HLOOKUP('Contract Year 8 (Opt 1) -Detail'!L22,'Labor Categories_W_PRICES'!$B$4:$AJ$18,2,FALSE)</f>
        <v>Junior Technician (example)</v>
      </c>
      <c r="M23" s="38" t="e">
        <f>HLOOKUP('Contract Year 8 (Opt 1) -Detail'!M22,'Labor Categories_W_PRICES'!$B$4:$AJ$18,2,FALSE)</f>
        <v>#N/A</v>
      </c>
      <c r="N23" s="38" t="e">
        <f>HLOOKUP('Contract Year 8 (Opt 1) -Detail'!N22,'Labor Categories_W_PRICES'!$B$4:$AJ$18,2,FALSE)</f>
        <v>#N/A</v>
      </c>
      <c r="O23" s="38" t="e">
        <f>HLOOKUP('Contract Year 8 (Opt 1) -Detail'!O22,'Labor Categories_W_PRICES'!$B$4:$AJ$18,2,FALSE)</f>
        <v>#N/A</v>
      </c>
      <c r="P23" s="38" t="e">
        <f>HLOOKUP('Contract Year 8 (Opt 1) -Detail'!P22,'Labor Categories_W_PRICES'!$B$4:$AJ$18,2,FALSE)</f>
        <v>#N/A</v>
      </c>
      <c r="Q23" s="38" t="e">
        <f>HLOOKUP('Contract Year 8 (Opt 1) -Detail'!Q22,'Labor Categories_W_PRICES'!$B$4:$AJ$18,2,FALSE)</f>
        <v>#N/A</v>
      </c>
      <c r="R23" s="38" t="e">
        <f>HLOOKUP('Contract Year 8 (Opt 1) -Detail'!R22,'Labor Categories_W_PRICES'!$B$4:$AJ$18,2,FALSE)</f>
        <v>#N/A</v>
      </c>
      <c r="S23" s="38" t="e">
        <f>HLOOKUP('Contract Year 8 (Opt 1) -Detail'!S22,'Labor Categories_W_PRICES'!$B$4:$AJ$18,2,FALSE)</f>
        <v>#N/A</v>
      </c>
      <c r="T23" s="38" t="e">
        <f>HLOOKUP('Contract Year 8 (Opt 1) -Detail'!T22,'Labor Categories_W_PRICES'!$B$4:$AJ$18,2,FALSE)</f>
        <v>#N/A</v>
      </c>
    </row>
    <row r="24" spans="1:20" ht="66" customHeight="1" thickTop="1" thickBot="1" x14ac:dyDescent="0.3">
      <c r="A24" s="81"/>
      <c r="B24" s="84"/>
      <c r="C24" s="112"/>
      <c r="D24" s="94"/>
      <c r="E24" s="88"/>
      <c r="F24" s="81"/>
      <c r="G24" s="98"/>
      <c r="H24" s="81"/>
      <c r="I24" s="105"/>
      <c r="J24" s="39" t="s">
        <v>57</v>
      </c>
      <c r="K24" s="62">
        <v>0</v>
      </c>
      <c r="L24" s="40" t="s">
        <v>172</v>
      </c>
      <c r="M24" s="40" t="s">
        <v>172</v>
      </c>
      <c r="N24" s="40" t="s">
        <v>172</v>
      </c>
      <c r="O24" s="40" t="s">
        <v>172</v>
      </c>
      <c r="P24" s="40" t="s">
        <v>172</v>
      </c>
      <c r="Q24" s="40" t="s">
        <v>172</v>
      </c>
      <c r="R24" s="40" t="s">
        <v>172</v>
      </c>
      <c r="S24" s="40" t="s">
        <v>172</v>
      </c>
      <c r="T24" s="40" t="s">
        <v>172</v>
      </c>
    </row>
    <row r="25" spans="1:20" ht="66" customHeight="1" thickTop="1" thickBot="1" x14ac:dyDescent="0.3">
      <c r="A25" s="79" t="s">
        <v>125</v>
      </c>
      <c r="B25" s="82" t="s">
        <v>158</v>
      </c>
      <c r="C25" s="85" t="s">
        <v>209</v>
      </c>
      <c r="D25" s="92" t="s">
        <v>170</v>
      </c>
      <c r="E25" s="86" t="s">
        <v>154</v>
      </c>
      <c r="F25" s="79">
        <v>1</v>
      </c>
      <c r="G25" s="97">
        <v>0</v>
      </c>
      <c r="H25" s="99">
        <f t="shared" ref="H25" si="8">F25*G25</f>
        <v>0</v>
      </c>
      <c r="I25" s="103">
        <f t="shared" ref="I25" si="9">SUM(K27:T27)</f>
        <v>0</v>
      </c>
      <c r="J25" s="35" t="s">
        <v>20</v>
      </c>
      <c r="K25" s="62" t="s">
        <v>7</v>
      </c>
      <c r="L25" s="62" t="s">
        <v>56</v>
      </c>
      <c r="M25" s="62" t="s">
        <v>56</v>
      </c>
      <c r="N25" s="62" t="s">
        <v>56</v>
      </c>
      <c r="O25" s="62" t="s">
        <v>56</v>
      </c>
      <c r="P25" s="62" t="s">
        <v>56</v>
      </c>
      <c r="Q25" s="62" t="s">
        <v>56</v>
      </c>
      <c r="R25" s="62" t="s">
        <v>56</v>
      </c>
      <c r="S25" s="62" t="s">
        <v>56</v>
      </c>
      <c r="T25" s="62" t="s">
        <v>56</v>
      </c>
    </row>
    <row r="26" spans="1:20" ht="66" customHeight="1" thickTop="1" thickBot="1" x14ac:dyDescent="0.3">
      <c r="A26" s="80"/>
      <c r="B26" s="83"/>
      <c r="C26" s="85"/>
      <c r="D26" s="93"/>
      <c r="E26" s="87"/>
      <c r="F26" s="80"/>
      <c r="G26" s="98"/>
      <c r="H26" s="80"/>
      <c r="I26" s="104"/>
      <c r="J26" s="35" t="s">
        <v>51</v>
      </c>
      <c r="K26" s="38" t="str">
        <f>HLOOKUP('Contract Year 8 (Opt 1) -Detail'!K25,'Labor Categories_W_PRICES'!$B$4:$AJ$18,2,FALSE)</f>
        <v>Junior Technician (example)</v>
      </c>
      <c r="L26" s="38" t="e">
        <f>HLOOKUP('Contract Year 8 (Opt 1) -Detail'!L25,'Labor Categories_W_PRICES'!$B$4:$AJ$18,2,FALSE)</f>
        <v>#N/A</v>
      </c>
      <c r="M26" s="38" t="e">
        <f>HLOOKUP('Contract Year 8 (Opt 1) -Detail'!M25,'Labor Categories_W_PRICES'!$B$4:$AJ$18,2,FALSE)</f>
        <v>#N/A</v>
      </c>
      <c r="N26" s="38" t="e">
        <f>HLOOKUP('Contract Year 8 (Opt 1) -Detail'!N25,'Labor Categories_W_PRICES'!$B$4:$AJ$18,2,FALSE)</f>
        <v>#N/A</v>
      </c>
      <c r="O26" s="38" t="e">
        <f>HLOOKUP('Contract Year 8 (Opt 1) -Detail'!O25,'Labor Categories_W_PRICES'!$B$4:$AJ$18,2,FALSE)</f>
        <v>#N/A</v>
      </c>
      <c r="P26" s="38" t="e">
        <f>HLOOKUP('Contract Year 8 (Opt 1) -Detail'!P25,'Labor Categories_W_PRICES'!$B$4:$AJ$18,2,FALSE)</f>
        <v>#N/A</v>
      </c>
      <c r="Q26" s="38" t="e">
        <f>HLOOKUP('Contract Year 8 (Opt 1) -Detail'!Q25,'Labor Categories_W_PRICES'!$B$4:$AJ$18,2,FALSE)</f>
        <v>#N/A</v>
      </c>
      <c r="R26" s="38" t="e">
        <f>HLOOKUP('Contract Year 8 (Opt 1) -Detail'!R25,'Labor Categories_W_PRICES'!$B$4:$AJ$18,2,FALSE)</f>
        <v>#N/A</v>
      </c>
      <c r="S26" s="38" t="e">
        <f>HLOOKUP('Contract Year 8 (Opt 1) -Detail'!S25,'Labor Categories_W_PRICES'!$B$4:$AJ$18,2,FALSE)</f>
        <v>#N/A</v>
      </c>
      <c r="T26" s="38" t="e">
        <f>HLOOKUP('Contract Year 8 (Opt 1) -Detail'!T25,'Labor Categories_W_PRICES'!$B$4:$AJ$18,2,FALSE)</f>
        <v>#N/A</v>
      </c>
    </row>
    <row r="27" spans="1:20" ht="66" customHeight="1" thickTop="1" thickBot="1" x14ac:dyDescent="0.3">
      <c r="A27" s="81"/>
      <c r="B27" s="84"/>
      <c r="C27" s="85"/>
      <c r="D27" s="94"/>
      <c r="E27" s="88"/>
      <c r="F27" s="81"/>
      <c r="G27" s="98"/>
      <c r="H27" s="81"/>
      <c r="I27" s="105"/>
      <c r="J27" s="39" t="s">
        <v>57</v>
      </c>
      <c r="K27" s="62">
        <v>0</v>
      </c>
      <c r="L27" s="40" t="s">
        <v>172</v>
      </c>
      <c r="M27" s="40" t="s">
        <v>172</v>
      </c>
      <c r="N27" s="40" t="s">
        <v>172</v>
      </c>
      <c r="O27" s="40" t="s">
        <v>172</v>
      </c>
      <c r="P27" s="40" t="s">
        <v>172</v>
      </c>
      <c r="Q27" s="40" t="s">
        <v>172</v>
      </c>
      <c r="R27" s="40" t="s">
        <v>172</v>
      </c>
      <c r="S27" s="40" t="s">
        <v>172</v>
      </c>
      <c r="T27" s="40" t="s">
        <v>172</v>
      </c>
    </row>
    <row r="28" spans="1:20" ht="66" customHeight="1" thickTop="1" thickBot="1" x14ac:dyDescent="0.3">
      <c r="A28" s="79" t="s">
        <v>126</v>
      </c>
      <c r="B28" s="82" t="s">
        <v>6</v>
      </c>
      <c r="C28" s="85" t="s">
        <v>263</v>
      </c>
      <c r="D28" s="89" t="s">
        <v>170</v>
      </c>
      <c r="E28" s="86" t="s">
        <v>59</v>
      </c>
      <c r="F28" s="79">
        <v>1</v>
      </c>
      <c r="G28" s="97">
        <v>0</v>
      </c>
      <c r="H28" s="99">
        <f t="shared" ref="H28" si="10">F28*G28</f>
        <v>0</v>
      </c>
      <c r="I28" s="100">
        <v>0</v>
      </c>
      <c r="J28" s="61" t="s">
        <v>20</v>
      </c>
      <c r="K28" s="74" t="s">
        <v>7</v>
      </c>
      <c r="L28" s="74" t="s">
        <v>56</v>
      </c>
      <c r="M28" s="74" t="s">
        <v>56</v>
      </c>
      <c r="N28" s="74" t="s">
        <v>56</v>
      </c>
      <c r="O28" s="74" t="s">
        <v>56</v>
      </c>
      <c r="P28" s="74" t="s">
        <v>56</v>
      </c>
      <c r="Q28" s="74" t="s">
        <v>56</v>
      </c>
      <c r="R28" s="74" t="s">
        <v>56</v>
      </c>
      <c r="S28" s="74" t="s">
        <v>56</v>
      </c>
      <c r="T28" s="74" t="s">
        <v>56</v>
      </c>
    </row>
    <row r="29" spans="1:20" ht="66" customHeight="1" thickTop="1" thickBot="1" x14ac:dyDescent="0.3">
      <c r="A29" s="80"/>
      <c r="B29" s="83"/>
      <c r="C29" s="85"/>
      <c r="D29" s="90"/>
      <c r="E29" s="87"/>
      <c r="F29" s="80"/>
      <c r="G29" s="98"/>
      <c r="H29" s="80"/>
      <c r="I29" s="101"/>
      <c r="J29" s="61" t="s">
        <v>51</v>
      </c>
      <c r="K29" s="60" t="str">
        <f>HLOOKUP('Contract Year 8 (Opt 1) -Detail'!K28,'Labor Categories_W_PRICES'!$B$4:$AJ$18,2,FALSE)</f>
        <v>Junior Technician (example)</v>
      </c>
      <c r="L29" s="60" t="e">
        <f>HLOOKUP('Contract Year 8 (Opt 1) -Detail'!L28,'Labor Categories_W_PRICES'!$B$4:$AJ$18,2,FALSE)</f>
        <v>#N/A</v>
      </c>
      <c r="M29" s="60" t="e">
        <f>HLOOKUP('Contract Year 8 (Opt 1) -Detail'!M28,'Labor Categories_W_PRICES'!$B$4:$AJ$18,2,FALSE)</f>
        <v>#N/A</v>
      </c>
      <c r="N29" s="60" t="e">
        <f>HLOOKUP('Contract Year 8 (Opt 1) -Detail'!N28,'Labor Categories_W_PRICES'!$B$4:$AJ$18,2,FALSE)</f>
        <v>#N/A</v>
      </c>
      <c r="O29" s="60" t="e">
        <f>HLOOKUP('Contract Year 8 (Opt 1) -Detail'!O28,'Labor Categories_W_PRICES'!$B$4:$AJ$18,2,FALSE)</f>
        <v>#N/A</v>
      </c>
      <c r="P29" s="60" t="e">
        <f>HLOOKUP('Contract Year 8 (Opt 1) -Detail'!P28,'Labor Categories_W_PRICES'!$B$4:$AJ$18,2,FALSE)</f>
        <v>#N/A</v>
      </c>
      <c r="Q29" s="60" t="e">
        <f>HLOOKUP('Contract Year 8 (Opt 1) -Detail'!Q28,'Labor Categories_W_PRICES'!$B$4:$AJ$18,2,FALSE)</f>
        <v>#N/A</v>
      </c>
      <c r="R29" s="60" t="e">
        <f>HLOOKUP('Contract Year 8 (Opt 1) -Detail'!R28,'Labor Categories_W_PRICES'!$B$4:$AJ$18,2,FALSE)</f>
        <v>#N/A</v>
      </c>
      <c r="S29" s="60" t="e">
        <f>HLOOKUP('Contract Year 8 (Opt 1) -Detail'!S28,'Labor Categories_W_PRICES'!$B$4:$AJ$18,2,FALSE)</f>
        <v>#N/A</v>
      </c>
      <c r="T29" s="60" t="e">
        <f>HLOOKUP('Contract Year 8 (Opt 1) -Detail'!T28,'Labor Categories_W_PRICES'!$B$4:$AJ$18,2,FALSE)</f>
        <v>#N/A</v>
      </c>
    </row>
    <row r="30" spans="1:20" ht="83.25" customHeight="1" thickTop="1" thickBot="1" x14ac:dyDescent="0.3">
      <c r="A30" s="81"/>
      <c r="B30" s="84"/>
      <c r="C30" s="85"/>
      <c r="D30" s="91"/>
      <c r="E30" s="88"/>
      <c r="F30" s="81"/>
      <c r="G30" s="98"/>
      <c r="H30" s="81"/>
      <c r="I30" s="102">
        <f>SUM(K30:T30)</f>
        <v>1</v>
      </c>
      <c r="J30" s="61" t="s">
        <v>57</v>
      </c>
      <c r="K30" s="60">
        <v>1</v>
      </c>
      <c r="L30" s="60" t="s">
        <v>172</v>
      </c>
      <c r="M30" s="60" t="s">
        <v>172</v>
      </c>
      <c r="N30" s="60" t="s">
        <v>172</v>
      </c>
      <c r="O30" s="60" t="s">
        <v>172</v>
      </c>
      <c r="P30" s="60" t="s">
        <v>172</v>
      </c>
      <c r="Q30" s="60" t="s">
        <v>172</v>
      </c>
      <c r="R30" s="60" t="s">
        <v>172</v>
      </c>
      <c r="S30" s="60" t="s">
        <v>172</v>
      </c>
      <c r="T30" s="60" t="s">
        <v>172</v>
      </c>
    </row>
    <row r="31" spans="1:20" ht="66" customHeight="1" thickTop="1" thickBot="1" x14ac:dyDescent="0.3">
      <c r="A31" s="79" t="s">
        <v>231</v>
      </c>
      <c r="B31" s="82" t="s">
        <v>159</v>
      </c>
      <c r="C31" s="85" t="s">
        <v>264</v>
      </c>
      <c r="D31" s="92" t="s">
        <v>170</v>
      </c>
      <c r="E31" s="86" t="s">
        <v>154</v>
      </c>
      <c r="F31" s="79">
        <v>1</v>
      </c>
      <c r="G31" s="97">
        <v>0</v>
      </c>
      <c r="H31" s="99">
        <f t="shared" ref="H31" si="11">F31*G31</f>
        <v>0</v>
      </c>
      <c r="I31" s="100">
        <v>0</v>
      </c>
      <c r="J31" s="61" t="s">
        <v>20</v>
      </c>
      <c r="K31" s="60" t="s">
        <v>7</v>
      </c>
      <c r="L31" s="60" t="s">
        <v>56</v>
      </c>
      <c r="M31" s="60" t="s">
        <v>56</v>
      </c>
      <c r="N31" s="60" t="s">
        <v>56</v>
      </c>
      <c r="O31" s="60" t="s">
        <v>56</v>
      </c>
      <c r="P31" s="60" t="s">
        <v>56</v>
      </c>
      <c r="Q31" s="60" t="s">
        <v>56</v>
      </c>
      <c r="R31" s="60" t="s">
        <v>56</v>
      </c>
      <c r="S31" s="60" t="s">
        <v>56</v>
      </c>
      <c r="T31" s="60" t="s">
        <v>56</v>
      </c>
    </row>
    <row r="32" spans="1:20" ht="66" customHeight="1" thickTop="1" thickBot="1" x14ac:dyDescent="0.3">
      <c r="A32" s="80"/>
      <c r="B32" s="83"/>
      <c r="C32" s="85"/>
      <c r="D32" s="93"/>
      <c r="E32" s="87"/>
      <c r="F32" s="80"/>
      <c r="G32" s="98"/>
      <c r="H32" s="80"/>
      <c r="I32" s="101"/>
      <c r="J32" s="61" t="s">
        <v>51</v>
      </c>
      <c r="K32" s="60" t="str">
        <f>HLOOKUP('Contract Year 8 (Opt 1) -Detail'!K31,'Labor Categories_W_PRICES'!$B$4:$AJ$18,2,FALSE)</f>
        <v>Junior Technician (example)</v>
      </c>
      <c r="L32" s="60" t="e">
        <f>HLOOKUP('Contract Year 8 (Opt 1) -Detail'!L31,'Labor Categories_W_PRICES'!$B$4:$AJ$18,2,FALSE)</f>
        <v>#N/A</v>
      </c>
      <c r="M32" s="60" t="e">
        <f>HLOOKUP('Contract Year 8 (Opt 1) -Detail'!M31,'Labor Categories_W_PRICES'!$B$4:$AJ$18,2,FALSE)</f>
        <v>#N/A</v>
      </c>
      <c r="N32" s="60" t="e">
        <f>HLOOKUP('Contract Year 8 (Opt 1) -Detail'!N31,'Labor Categories_W_PRICES'!$B$4:$AJ$18,2,FALSE)</f>
        <v>#N/A</v>
      </c>
      <c r="O32" s="60" t="e">
        <f>HLOOKUP('Contract Year 8 (Opt 1) -Detail'!O31,'Labor Categories_W_PRICES'!$B$4:$AJ$18,2,FALSE)</f>
        <v>#N/A</v>
      </c>
      <c r="P32" s="60" t="e">
        <f>HLOOKUP('Contract Year 8 (Opt 1) -Detail'!P31,'Labor Categories_W_PRICES'!$B$4:$AJ$18,2,FALSE)</f>
        <v>#N/A</v>
      </c>
      <c r="Q32" s="60" t="e">
        <f>HLOOKUP('Contract Year 8 (Opt 1) -Detail'!Q31,'Labor Categories_W_PRICES'!$B$4:$AJ$18,2,FALSE)</f>
        <v>#N/A</v>
      </c>
      <c r="R32" s="60" t="e">
        <f>HLOOKUP('Contract Year 8 (Opt 1) -Detail'!R31,'Labor Categories_W_PRICES'!$B$4:$AJ$18,2,FALSE)</f>
        <v>#N/A</v>
      </c>
      <c r="S32" s="60" t="e">
        <f>HLOOKUP('Contract Year 8 (Opt 1) -Detail'!S31,'Labor Categories_W_PRICES'!$B$4:$AJ$18,2,FALSE)</f>
        <v>#N/A</v>
      </c>
      <c r="T32" s="60" t="e">
        <f>HLOOKUP('Contract Year 8 (Opt 1) -Detail'!T31,'Labor Categories_W_PRICES'!$B$4:$AJ$18,2,FALSE)</f>
        <v>#N/A</v>
      </c>
    </row>
    <row r="33" spans="1:20" ht="98.25" customHeight="1" thickTop="1" thickBot="1" x14ac:dyDescent="0.3">
      <c r="A33" s="81"/>
      <c r="B33" s="84"/>
      <c r="C33" s="85"/>
      <c r="D33" s="94"/>
      <c r="E33" s="88"/>
      <c r="F33" s="81"/>
      <c r="G33" s="107"/>
      <c r="H33" s="81"/>
      <c r="I33" s="102"/>
      <c r="J33" s="61" t="s">
        <v>57</v>
      </c>
      <c r="K33" s="60">
        <v>1</v>
      </c>
      <c r="L33" s="60" t="s">
        <v>172</v>
      </c>
      <c r="M33" s="60" t="s">
        <v>172</v>
      </c>
      <c r="N33" s="60" t="s">
        <v>172</v>
      </c>
      <c r="O33" s="60" t="s">
        <v>172</v>
      </c>
      <c r="P33" s="60" t="s">
        <v>172</v>
      </c>
      <c r="Q33" s="60" t="s">
        <v>172</v>
      </c>
      <c r="R33" s="60" t="s">
        <v>172</v>
      </c>
      <c r="S33" s="60" t="s">
        <v>172</v>
      </c>
      <c r="T33" s="60" t="s">
        <v>172</v>
      </c>
    </row>
    <row r="34" spans="1:20" ht="66" customHeight="1" thickTop="1" thickBot="1" x14ac:dyDescent="0.3">
      <c r="A34" s="79" t="s">
        <v>127</v>
      </c>
      <c r="B34" s="82" t="s">
        <v>166</v>
      </c>
      <c r="C34" s="85" t="s">
        <v>243</v>
      </c>
      <c r="D34" s="137" t="s">
        <v>260</v>
      </c>
      <c r="E34" s="86" t="s">
        <v>154</v>
      </c>
      <c r="F34" s="140">
        <v>0</v>
      </c>
      <c r="G34" s="149">
        <v>0</v>
      </c>
      <c r="H34" s="145">
        <f t="shared" ref="H34" si="12">F34*G34</f>
        <v>0</v>
      </c>
      <c r="I34" s="100">
        <v>0</v>
      </c>
      <c r="J34" s="61" t="s">
        <v>20</v>
      </c>
      <c r="K34" s="60" t="s">
        <v>7</v>
      </c>
      <c r="L34" s="60" t="s">
        <v>56</v>
      </c>
      <c r="M34" s="60" t="s">
        <v>56</v>
      </c>
      <c r="N34" s="60" t="s">
        <v>56</v>
      </c>
      <c r="O34" s="60" t="s">
        <v>56</v>
      </c>
      <c r="P34" s="60" t="s">
        <v>56</v>
      </c>
      <c r="Q34" s="60" t="s">
        <v>56</v>
      </c>
      <c r="R34" s="60" t="s">
        <v>56</v>
      </c>
      <c r="S34" s="60" t="s">
        <v>56</v>
      </c>
      <c r="T34" s="60" t="s">
        <v>56</v>
      </c>
    </row>
    <row r="35" spans="1:20" ht="66" customHeight="1" thickTop="1" thickBot="1" x14ac:dyDescent="0.3">
      <c r="A35" s="80"/>
      <c r="B35" s="83"/>
      <c r="C35" s="85"/>
      <c r="D35" s="138"/>
      <c r="E35" s="87"/>
      <c r="F35" s="141"/>
      <c r="G35" s="150"/>
      <c r="H35" s="146"/>
      <c r="I35" s="101"/>
      <c r="J35" s="61" t="s">
        <v>51</v>
      </c>
      <c r="K35" s="60" t="str">
        <f>HLOOKUP('Contract Year 8 (Opt 1) -Detail'!K34,'Labor Categories_W_PRICES'!$B$4:$AJ$18,2,FALSE)</f>
        <v>Junior Technician (example)</v>
      </c>
      <c r="L35" s="60" t="e">
        <f>HLOOKUP('Contract Year 8 (Opt 1) -Detail'!L34,'Labor Categories_W_PRICES'!$B$4:$AJ$18,2,FALSE)</f>
        <v>#N/A</v>
      </c>
      <c r="M35" s="60" t="e">
        <f>HLOOKUP('Contract Year 8 (Opt 1) -Detail'!M34,'Labor Categories_W_PRICES'!$B$4:$AJ$18,2,FALSE)</f>
        <v>#N/A</v>
      </c>
      <c r="N35" s="60" t="e">
        <f>HLOOKUP('Contract Year 8 (Opt 1) -Detail'!N34,'Labor Categories_W_PRICES'!$B$4:$AJ$18,2,FALSE)</f>
        <v>#N/A</v>
      </c>
      <c r="O35" s="60" t="e">
        <f>HLOOKUP('Contract Year 8 (Opt 1) -Detail'!O34,'Labor Categories_W_PRICES'!$B$4:$AJ$18,2,FALSE)</f>
        <v>#N/A</v>
      </c>
      <c r="P35" s="60" t="e">
        <f>HLOOKUP('Contract Year 8 (Opt 1) -Detail'!P34,'Labor Categories_W_PRICES'!$B$4:$AJ$18,2,FALSE)</f>
        <v>#N/A</v>
      </c>
      <c r="Q35" s="60" t="e">
        <f>HLOOKUP('Contract Year 8 (Opt 1) -Detail'!Q34,'Labor Categories_W_PRICES'!$B$4:$AJ$18,2,FALSE)</f>
        <v>#N/A</v>
      </c>
      <c r="R35" s="60" t="e">
        <f>HLOOKUP('Contract Year 8 (Opt 1) -Detail'!R34,'Labor Categories_W_PRICES'!$B$4:$AJ$18,2,FALSE)</f>
        <v>#N/A</v>
      </c>
      <c r="S35" s="60" t="e">
        <f>HLOOKUP('Contract Year 8 (Opt 1) -Detail'!S34,'Labor Categories_W_PRICES'!$B$4:$AJ$18,2,FALSE)</f>
        <v>#N/A</v>
      </c>
      <c r="T35" s="60" t="e">
        <f>HLOOKUP('Contract Year 8 (Opt 1) -Detail'!T34,'Labor Categories_W_PRICES'!$B$4:$AJ$18,2,FALSE)</f>
        <v>#N/A</v>
      </c>
    </row>
    <row r="36" spans="1:20" ht="66" customHeight="1" thickTop="1" thickBot="1" x14ac:dyDescent="0.3">
      <c r="A36" s="81"/>
      <c r="B36" s="84"/>
      <c r="C36" s="85"/>
      <c r="D36" s="139"/>
      <c r="E36" s="88"/>
      <c r="F36" s="141"/>
      <c r="G36" s="150"/>
      <c r="H36" s="147"/>
      <c r="I36" s="102">
        <f>SUM(K36:T36)</f>
        <v>1</v>
      </c>
      <c r="J36" s="61" t="s">
        <v>57</v>
      </c>
      <c r="K36" s="73">
        <v>1</v>
      </c>
      <c r="L36" s="73" t="s">
        <v>172</v>
      </c>
      <c r="M36" s="73" t="s">
        <v>172</v>
      </c>
      <c r="N36" s="73" t="s">
        <v>172</v>
      </c>
      <c r="O36" s="73" t="s">
        <v>172</v>
      </c>
      <c r="P36" s="73" t="s">
        <v>172</v>
      </c>
      <c r="Q36" s="73" t="s">
        <v>172</v>
      </c>
      <c r="R36" s="73" t="s">
        <v>172</v>
      </c>
      <c r="S36" s="73" t="s">
        <v>172</v>
      </c>
      <c r="T36" s="73" t="s">
        <v>172</v>
      </c>
    </row>
    <row r="37" spans="1:20" ht="66" customHeight="1" thickTop="1" thickBot="1" x14ac:dyDescent="0.3">
      <c r="A37" s="79" t="s">
        <v>193</v>
      </c>
      <c r="B37" s="82" t="s">
        <v>160</v>
      </c>
      <c r="C37" s="110" t="s">
        <v>279</v>
      </c>
      <c r="D37" s="92" t="s">
        <v>170</v>
      </c>
      <c r="E37" s="119" t="s">
        <v>154</v>
      </c>
      <c r="F37" s="128" t="s">
        <v>203</v>
      </c>
      <c r="G37" s="131" t="s">
        <v>204</v>
      </c>
      <c r="H37" s="97">
        <v>0</v>
      </c>
      <c r="I37" s="103">
        <f t="shared" ref="I37" si="13">SUM(K39:T39)</f>
        <v>0</v>
      </c>
      <c r="J37" s="35" t="s">
        <v>20</v>
      </c>
      <c r="K37" s="62" t="s">
        <v>7</v>
      </c>
      <c r="L37" s="62" t="s">
        <v>56</v>
      </c>
      <c r="M37" s="62" t="s">
        <v>56</v>
      </c>
      <c r="N37" s="62" t="s">
        <v>56</v>
      </c>
      <c r="O37" s="62" t="s">
        <v>56</v>
      </c>
      <c r="P37" s="62" t="s">
        <v>56</v>
      </c>
      <c r="Q37" s="62" t="s">
        <v>56</v>
      </c>
      <c r="R37" s="62" t="s">
        <v>56</v>
      </c>
      <c r="S37" s="62" t="s">
        <v>56</v>
      </c>
      <c r="T37" s="62" t="s">
        <v>56</v>
      </c>
    </row>
    <row r="38" spans="1:20" ht="66" customHeight="1" thickTop="1" thickBot="1" x14ac:dyDescent="0.3">
      <c r="A38" s="80"/>
      <c r="B38" s="83"/>
      <c r="C38" s="111"/>
      <c r="D38" s="93"/>
      <c r="E38" s="120"/>
      <c r="F38" s="129"/>
      <c r="G38" s="132"/>
      <c r="H38" s="98"/>
      <c r="I38" s="104"/>
      <c r="J38" s="35" t="s">
        <v>51</v>
      </c>
      <c r="K38" s="38" t="str">
        <f>HLOOKUP('Contract Year 8 (Opt 1) -Detail'!K37,'Labor Categories_W_PRICES'!$B$4:$AJ$18,2,FALSE)</f>
        <v>Junior Technician (example)</v>
      </c>
      <c r="L38" s="38" t="e">
        <f>HLOOKUP('Contract Year 8 (Opt 1) -Detail'!L37,'Labor Categories_W_PRICES'!$B$4:$AJ$18,2,FALSE)</f>
        <v>#N/A</v>
      </c>
      <c r="M38" s="38" t="e">
        <f>HLOOKUP('Contract Year 8 (Opt 1) -Detail'!M37,'Labor Categories_W_PRICES'!$B$4:$AJ$18,2,FALSE)</f>
        <v>#N/A</v>
      </c>
      <c r="N38" s="38" t="e">
        <f>HLOOKUP('Contract Year 8 (Opt 1) -Detail'!N37,'Labor Categories_W_PRICES'!$B$4:$AJ$18,2,FALSE)</f>
        <v>#N/A</v>
      </c>
      <c r="O38" s="38" t="e">
        <f>HLOOKUP('Contract Year 8 (Opt 1) -Detail'!O37,'Labor Categories_W_PRICES'!$B$4:$AJ$18,2,FALSE)</f>
        <v>#N/A</v>
      </c>
      <c r="P38" s="38" t="e">
        <f>HLOOKUP('Contract Year 8 (Opt 1) -Detail'!P37,'Labor Categories_W_PRICES'!$B$4:$AJ$18,2,FALSE)</f>
        <v>#N/A</v>
      </c>
      <c r="Q38" s="38" t="e">
        <f>HLOOKUP('Contract Year 8 (Opt 1) -Detail'!Q37,'Labor Categories_W_PRICES'!$B$4:$AJ$18,2,FALSE)</f>
        <v>#N/A</v>
      </c>
      <c r="R38" s="38" t="e">
        <f>HLOOKUP('Contract Year 8 (Opt 1) -Detail'!R37,'Labor Categories_W_PRICES'!$B$4:$AJ$18,2,FALSE)</f>
        <v>#N/A</v>
      </c>
      <c r="S38" s="38" t="e">
        <f>HLOOKUP('Contract Year 8 (Opt 1) -Detail'!S37,'Labor Categories_W_PRICES'!$B$4:$AJ$18,2,FALSE)</f>
        <v>#N/A</v>
      </c>
      <c r="T38" s="38" t="e">
        <f>HLOOKUP('Contract Year 8 (Opt 1) -Detail'!T37,'Labor Categories_W_PRICES'!$B$4:$AJ$18,2,FALSE)</f>
        <v>#N/A</v>
      </c>
    </row>
    <row r="39" spans="1:20" ht="89.25" customHeight="1" thickTop="1" thickBot="1" x14ac:dyDescent="0.3">
      <c r="A39" s="81"/>
      <c r="B39" s="84"/>
      <c r="C39" s="112"/>
      <c r="D39" s="94"/>
      <c r="E39" s="121"/>
      <c r="F39" s="130"/>
      <c r="G39" s="133"/>
      <c r="H39" s="98"/>
      <c r="I39" s="105"/>
      <c r="J39" s="39" t="s">
        <v>57</v>
      </c>
      <c r="K39" s="62">
        <v>0</v>
      </c>
      <c r="L39" s="40" t="s">
        <v>172</v>
      </c>
      <c r="M39" s="40" t="s">
        <v>172</v>
      </c>
      <c r="N39" s="40" t="s">
        <v>172</v>
      </c>
      <c r="O39" s="40" t="s">
        <v>172</v>
      </c>
      <c r="P39" s="40" t="s">
        <v>172</v>
      </c>
      <c r="Q39" s="40" t="s">
        <v>172</v>
      </c>
      <c r="R39" s="40" t="s">
        <v>172</v>
      </c>
      <c r="S39" s="40" t="s">
        <v>172</v>
      </c>
      <c r="T39" s="40" t="s">
        <v>172</v>
      </c>
    </row>
    <row r="40" spans="1:20" ht="66" customHeight="1" thickTop="1" thickBot="1" x14ac:dyDescent="0.3">
      <c r="A40" s="79" t="s">
        <v>232</v>
      </c>
      <c r="B40" s="82" t="s">
        <v>161</v>
      </c>
      <c r="C40" s="85" t="s">
        <v>277</v>
      </c>
      <c r="D40" s="89" t="s">
        <v>170</v>
      </c>
      <c r="E40" s="86" t="s">
        <v>154</v>
      </c>
      <c r="F40" s="80">
        <v>1</v>
      </c>
      <c r="G40" s="97">
        <v>0</v>
      </c>
      <c r="H40" s="108">
        <f t="shared" ref="H40" si="14">F40*G40</f>
        <v>0</v>
      </c>
      <c r="I40" s="134">
        <f t="shared" ref="I40" si="15">SUM(K42:T42)</f>
        <v>0</v>
      </c>
      <c r="J40" s="35" t="s">
        <v>20</v>
      </c>
      <c r="K40" s="76" t="s">
        <v>7</v>
      </c>
      <c r="L40" s="76" t="s">
        <v>56</v>
      </c>
      <c r="M40" s="76" t="s">
        <v>56</v>
      </c>
      <c r="N40" s="76" t="s">
        <v>56</v>
      </c>
      <c r="O40" s="76" t="s">
        <v>56</v>
      </c>
      <c r="P40" s="76" t="s">
        <v>56</v>
      </c>
      <c r="Q40" s="76" t="s">
        <v>56</v>
      </c>
      <c r="R40" s="76" t="s">
        <v>56</v>
      </c>
      <c r="S40" s="76" t="s">
        <v>56</v>
      </c>
      <c r="T40" s="76" t="s">
        <v>56</v>
      </c>
    </row>
    <row r="41" spans="1:20" ht="66" customHeight="1" thickTop="1" thickBot="1" x14ac:dyDescent="0.3">
      <c r="A41" s="80"/>
      <c r="B41" s="83"/>
      <c r="C41" s="85"/>
      <c r="D41" s="90"/>
      <c r="E41" s="87"/>
      <c r="F41" s="80"/>
      <c r="G41" s="98"/>
      <c r="H41" s="80"/>
      <c r="I41" s="135"/>
      <c r="J41" s="35" t="s">
        <v>51</v>
      </c>
      <c r="K41" s="38" t="str">
        <f>HLOOKUP('Contract Year 8 (Opt 1) -Detail'!K40,'Labor Categories_W_PRICES'!$B$4:$AJ$18,2,FALSE)</f>
        <v>Junior Technician (example)</v>
      </c>
      <c r="L41" s="38" t="e">
        <f>HLOOKUP('Contract Year 8 (Opt 1) -Detail'!L40,'Labor Categories_W_PRICES'!$B$4:$AJ$18,2,FALSE)</f>
        <v>#N/A</v>
      </c>
      <c r="M41" s="38" t="e">
        <f>HLOOKUP('Contract Year 8 (Opt 1) -Detail'!M40,'Labor Categories_W_PRICES'!$B$4:$AJ$18,2,FALSE)</f>
        <v>#N/A</v>
      </c>
      <c r="N41" s="38" t="e">
        <f>HLOOKUP('Contract Year 8 (Opt 1) -Detail'!N40,'Labor Categories_W_PRICES'!$B$4:$AJ$18,2,FALSE)</f>
        <v>#N/A</v>
      </c>
      <c r="O41" s="38" t="e">
        <f>HLOOKUP('Contract Year 8 (Opt 1) -Detail'!O40,'Labor Categories_W_PRICES'!$B$4:$AJ$18,2,FALSE)</f>
        <v>#N/A</v>
      </c>
      <c r="P41" s="38" t="e">
        <f>HLOOKUP('Contract Year 8 (Opt 1) -Detail'!P40,'Labor Categories_W_PRICES'!$B$4:$AJ$18,2,FALSE)</f>
        <v>#N/A</v>
      </c>
      <c r="Q41" s="38" t="e">
        <f>HLOOKUP('Contract Year 8 (Opt 1) -Detail'!Q40,'Labor Categories_W_PRICES'!$B$4:$AJ$18,2,FALSE)</f>
        <v>#N/A</v>
      </c>
      <c r="R41" s="38" t="e">
        <f>HLOOKUP('Contract Year 8 (Opt 1) -Detail'!R40,'Labor Categories_W_PRICES'!$B$4:$AJ$18,2,FALSE)</f>
        <v>#N/A</v>
      </c>
      <c r="S41" s="38" t="e">
        <f>HLOOKUP('Contract Year 8 (Opt 1) -Detail'!S40,'Labor Categories_W_PRICES'!$B$4:$AJ$18,2,FALSE)</f>
        <v>#N/A</v>
      </c>
      <c r="T41" s="38" t="e">
        <f>HLOOKUP('Contract Year 8 (Opt 1) -Detail'!T40,'Labor Categories_W_PRICES'!$B$4:$AJ$18,2,FALSE)</f>
        <v>#N/A</v>
      </c>
    </row>
    <row r="42" spans="1:20" ht="66" customHeight="1" thickTop="1" thickBot="1" x14ac:dyDescent="0.3">
      <c r="A42" s="81"/>
      <c r="B42" s="84"/>
      <c r="C42" s="85" t="s">
        <v>170</v>
      </c>
      <c r="D42" s="91" t="s">
        <v>170</v>
      </c>
      <c r="E42" s="88"/>
      <c r="F42" s="81"/>
      <c r="G42" s="107"/>
      <c r="H42" s="81"/>
      <c r="I42" s="136"/>
      <c r="J42" s="39" t="s">
        <v>57</v>
      </c>
      <c r="K42" s="76">
        <v>0</v>
      </c>
      <c r="L42" s="40" t="s">
        <v>172</v>
      </c>
      <c r="M42" s="40" t="s">
        <v>172</v>
      </c>
      <c r="N42" s="40" t="s">
        <v>172</v>
      </c>
      <c r="O42" s="40" t="s">
        <v>172</v>
      </c>
      <c r="P42" s="40" t="s">
        <v>172</v>
      </c>
      <c r="Q42" s="40" t="s">
        <v>172</v>
      </c>
      <c r="R42" s="40" t="s">
        <v>172</v>
      </c>
      <c r="S42" s="40" t="s">
        <v>172</v>
      </c>
      <c r="T42" s="40" t="s">
        <v>172</v>
      </c>
    </row>
    <row r="43" spans="1:20" ht="18.75" thickBot="1" x14ac:dyDescent="0.3">
      <c r="A43" s="41"/>
      <c r="B43" s="42"/>
      <c r="C43" s="43"/>
      <c r="D43" s="43"/>
      <c r="E43" s="42"/>
      <c r="F43" s="42"/>
      <c r="G43" s="42"/>
      <c r="H43" s="42"/>
      <c r="I43" s="44"/>
      <c r="J43" s="45"/>
      <c r="K43" s="46"/>
      <c r="L43" s="47"/>
      <c r="M43" s="47"/>
      <c r="N43" s="47"/>
      <c r="O43" s="47"/>
      <c r="P43" s="47"/>
      <c r="Q43" s="47"/>
      <c r="R43" s="47"/>
      <c r="S43" s="47"/>
      <c r="T43" s="47"/>
    </row>
    <row r="44" spans="1:20" ht="33" customHeight="1" thickBot="1" x14ac:dyDescent="0.3">
      <c r="A44" s="48" t="s">
        <v>252</v>
      </c>
      <c r="B44" s="49" t="s">
        <v>245</v>
      </c>
      <c r="C44" s="50"/>
      <c r="D44" s="50"/>
      <c r="E44" s="49"/>
      <c r="F44" s="49"/>
      <c r="G44" s="49"/>
      <c r="H44" s="51">
        <f>SUM(H4:H42)</f>
        <v>0</v>
      </c>
      <c r="I44" s="52"/>
      <c r="K44" s="53"/>
      <c r="L44" s="54"/>
      <c r="M44" s="54"/>
      <c r="N44" s="54"/>
      <c r="O44" s="54"/>
      <c r="P44" s="54"/>
      <c r="Q44" s="54"/>
      <c r="R44" s="54"/>
      <c r="S44" s="54"/>
      <c r="T44" s="55"/>
    </row>
  </sheetData>
  <mergeCells count="127">
    <mergeCell ref="I40:I42"/>
    <mergeCell ref="H37:H39"/>
    <mergeCell ref="I37:I39"/>
    <mergeCell ref="A40:A42"/>
    <mergeCell ref="B40:B42"/>
    <mergeCell ref="C40:C42"/>
    <mergeCell ref="D40:D42"/>
    <mergeCell ref="E40:E42"/>
    <mergeCell ref="F40:F42"/>
    <mergeCell ref="G40:G42"/>
    <mergeCell ref="H40:H42"/>
    <mergeCell ref="G34:G36"/>
    <mergeCell ref="H34:H36"/>
    <mergeCell ref="I34:I36"/>
    <mergeCell ref="A37:A39"/>
    <mergeCell ref="B37:B39"/>
    <mergeCell ref="C37:C39"/>
    <mergeCell ref="D37:D39"/>
    <mergeCell ref="E37:E39"/>
    <mergeCell ref="F37:F39"/>
    <mergeCell ref="G37:G39"/>
    <mergeCell ref="A34:A36"/>
    <mergeCell ref="B34:B36"/>
    <mergeCell ref="C34:C36"/>
    <mergeCell ref="D34:D36"/>
    <mergeCell ref="E34:E36"/>
    <mergeCell ref="F34:F36"/>
    <mergeCell ref="A31:A33"/>
    <mergeCell ref="B31:B33"/>
    <mergeCell ref="C31:C33"/>
    <mergeCell ref="D31:D33"/>
    <mergeCell ref="E31:E33"/>
    <mergeCell ref="F31:F33"/>
    <mergeCell ref="G31:G33"/>
    <mergeCell ref="H31:H33"/>
    <mergeCell ref="I31:I33"/>
    <mergeCell ref="A28:A30"/>
    <mergeCell ref="B28:B30"/>
    <mergeCell ref="C28:C30"/>
    <mergeCell ref="D28:D30"/>
    <mergeCell ref="E28:E30"/>
    <mergeCell ref="F28:F30"/>
    <mergeCell ref="G28:G30"/>
    <mergeCell ref="H28:H30"/>
    <mergeCell ref="I28:I30"/>
    <mergeCell ref="G22:G24"/>
    <mergeCell ref="H22:H24"/>
    <mergeCell ref="I22:I24"/>
    <mergeCell ref="A25:A27"/>
    <mergeCell ref="B25:B27"/>
    <mergeCell ref="C25:C27"/>
    <mergeCell ref="D25:D27"/>
    <mergeCell ref="E25:E27"/>
    <mergeCell ref="F25:F27"/>
    <mergeCell ref="G25:G27"/>
    <mergeCell ref="A22:A24"/>
    <mergeCell ref="B22:B24"/>
    <mergeCell ref="C22:C24"/>
    <mergeCell ref="D22:D24"/>
    <mergeCell ref="E22:E24"/>
    <mergeCell ref="F22:F24"/>
    <mergeCell ref="H25:H27"/>
    <mergeCell ref="I25:I27"/>
    <mergeCell ref="A19:A21"/>
    <mergeCell ref="B19:B21"/>
    <mergeCell ref="C19:C21"/>
    <mergeCell ref="D19:D21"/>
    <mergeCell ref="E19:E21"/>
    <mergeCell ref="F19:F21"/>
    <mergeCell ref="G19:G21"/>
    <mergeCell ref="H19:H21"/>
    <mergeCell ref="I19:I21"/>
    <mergeCell ref="A16:A18"/>
    <mergeCell ref="B16:B18"/>
    <mergeCell ref="C16:C18"/>
    <mergeCell ref="D16:D18"/>
    <mergeCell ref="E16:E18"/>
    <mergeCell ref="F16:F18"/>
    <mergeCell ref="G16:G18"/>
    <mergeCell ref="H16:H18"/>
    <mergeCell ref="I16:I18"/>
    <mergeCell ref="G10:G12"/>
    <mergeCell ref="H10:H12"/>
    <mergeCell ref="I10:I12"/>
    <mergeCell ref="A13:A15"/>
    <mergeCell ref="B13:B15"/>
    <mergeCell ref="C13:C15"/>
    <mergeCell ref="D13:D15"/>
    <mergeCell ref="E13:E15"/>
    <mergeCell ref="F13:F15"/>
    <mergeCell ref="G13:G15"/>
    <mergeCell ref="A10:A12"/>
    <mergeCell ref="B10:B12"/>
    <mergeCell ref="C10:C12"/>
    <mergeCell ref="D10:D12"/>
    <mergeCell ref="E10:E12"/>
    <mergeCell ref="F10:F12"/>
    <mergeCell ref="H13:H15"/>
    <mergeCell ref="I13:I15"/>
    <mergeCell ref="A7:A9"/>
    <mergeCell ref="B7:B9"/>
    <mergeCell ref="C7:C9"/>
    <mergeCell ref="D7:D9"/>
    <mergeCell ref="E7:E9"/>
    <mergeCell ref="F7:F9"/>
    <mergeCell ref="G7:G9"/>
    <mergeCell ref="H7:H9"/>
    <mergeCell ref="I7:I9"/>
    <mergeCell ref="J2:J3"/>
    <mergeCell ref="A4:A6"/>
    <mergeCell ref="B4:B6"/>
    <mergeCell ref="C4:C6"/>
    <mergeCell ref="D4:D6"/>
    <mergeCell ref="E4:E6"/>
    <mergeCell ref="F4:F6"/>
    <mergeCell ref="G4:G6"/>
    <mergeCell ref="H4:H6"/>
    <mergeCell ref="I4:I6"/>
    <mergeCell ref="A1:H1"/>
    <mergeCell ref="A2:A3"/>
    <mergeCell ref="B2:B3"/>
    <mergeCell ref="C2:C3"/>
    <mergeCell ref="E2:E3"/>
    <mergeCell ref="F2:F3"/>
    <mergeCell ref="G2:G3"/>
    <mergeCell ref="H2:H3"/>
    <mergeCell ref="I2: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CLIN 210000 Summary</vt:lpstr>
      <vt:lpstr>Contract Year 1 - Detail</vt:lpstr>
      <vt:lpstr>Contract Year 2 - Detail</vt:lpstr>
      <vt:lpstr>Contract Year 3 - Detail</vt:lpstr>
      <vt:lpstr>Contract Year 4 - Detail</vt:lpstr>
      <vt:lpstr>Contract Year 5 - Detail</vt:lpstr>
      <vt:lpstr>Contract Year 6 (Opt 1) -Detail</vt:lpstr>
      <vt:lpstr>Contract Year 7 (Opt 1) -Detail</vt:lpstr>
      <vt:lpstr>Contract Year 8 (Opt 1) -Detail</vt:lpstr>
      <vt:lpstr>Contract Year 9 (Opt 2) -Detail</vt:lpstr>
      <vt:lpstr>Contract Year 10 (Opt 2)-Detail</vt:lpstr>
      <vt:lpstr>CY 11-FAR 52.217-8 (6 mo extn)</vt:lpstr>
      <vt:lpstr>Labor Categories_W_PRICES</vt:lpstr>
      <vt:lpstr>Sheet1</vt:lpstr>
    </vt:vector>
  </TitlesOfParts>
  <Company>General Services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PatrickCJacobsen</dc:creator>
  <cp:lastModifiedBy>TraceyTEmbry</cp:lastModifiedBy>
  <dcterms:created xsi:type="dcterms:W3CDTF">2015-09-17T16:00:06Z</dcterms:created>
  <dcterms:modified xsi:type="dcterms:W3CDTF">2016-11-08T18:12:13Z</dcterms:modified>
</cp:coreProperties>
</file>