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KarenLWeaver\Desktop\"/>
    </mc:Choice>
  </mc:AlternateContent>
  <xr:revisionPtr revIDLastSave="0" documentId="13_ncr:1_{2340FD97-946C-4706-A8E9-FFC7A360289F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E81" i="1"/>
  <c r="E20" i="1"/>
  <c r="I67" i="1"/>
  <c r="H81" i="1"/>
  <c r="G81" i="1"/>
  <c r="F81" i="1"/>
  <c r="D81" i="1"/>
  <c r="I81" i="1" s="1"/>
  <c r="D77" i="1"/>
  <c r="E82" i="1" s="1"/>
  <c r="H68" i="1"/>
  <c r="G68" i="1"/>
  <c r="F68" i="1"/>
  <c r="E68" i="1"/>
  <c r="D68" i="1"/>
  <c r="D64" i="1"/>
  <c r="D69" i="1" s="1"/>
  <c r="H52" i="1"/>
  <c r="G52" i="1"/>
  <c r="F52" i="1"/>
  <c r="E52" i="1"/>
  <c r="D52" i="1"/>
  <c r="I51" i="1"/>
  <c r="D49" i="1"/>
  <c r="H53" i="1" s="1"/>
  <c r="D48" i="1"/>
  <c r="D46" i="1"/>
  <c r="D44" i="1"/>
  <c r="H33" i="1"/>
  <c r="G33" i="1"/>
  <c r="F33" i="1"/>
  <c r="E33" i="1"/>
  <c r="D33" i="1"/>
  <c r="I32" i="1"/>
  <c r="D30" i="1"/>
  <c r="D27" i="1"/>
  <c r="H9" i="1"/>
  <c r="G9" i="1"/>
  <c r="F9" i="1"/>
  <c r="E9" i="1"/>
  <c r="D9" i="1"/>
  <c r="I8" i="1"/>
  <c r="D6" i="1"/>
  <c r="D10" i="1" s="1"/>
  <c r="H20" i="1"/>
  <c r="G20" i="1"/>
  <c r="F20" i="1"/>
  <c r="D20" i="1"/>
  <c r="I19" i="1"/>
  <c r="D17" i="1"/>
  <c r="D82" i="1" l="1"/>
  <c r="I68" i="1"/>
  <c r="F82" i="1"/>
  <c r="G82" i="1"/>
  <c r="H82" i="1"/>
  <c r="I52" i="1"/>
  <c r="F69" i="1"/>
  <c r="E69" i="1"/>
  <c r="H69" i="1"/>
  <c r="G69" i="1"/>
  <c r="E10" i="1"/>
  <c r="G10" i="1"/>
  <c r="D34" i="1"/>
  <c r="D35" i="1" s="1"/>
  <c r="G53" i="1"/>
  <c r="G54" i="1" s="1"/>
  <c r="I33" i="1"/>
  <c r="F10" i="1"/>
  <c r="H21" i="1"/>
  <c r="H10" i="1"/>
  <c r="I9" i="1"/>
  <c r="E53" i="1"/>
  <c r="E54" i="1" s="1"/>
  <c r="G21" i="1"/>
  <c r="D21" i="1"/>
  <c r="F34" i="1"/>
  <c r="F35" i="1" s="1"/>
  <c r="F36" i="1" s="1"/>
  <c r="G34" i="1"/>
  <c r="G35" i="1" s="1"/>
  <c r="G36" i="1" s="1"/>
  <c r="H34" i="1"/>
  <c r="H35" i="1" s="1"/>
  <c r="H54" i="1"/>
  <c r="H55" i="1"/>
  <c r="E34" i="1"/>
  <c r="E35" i="1" s="1"/>
  <c r="E36" i="1" s="1"/>
  <c r="I20" i="1"/>
  <c r="D53" i="1"/>
  <c r="E21" i="1"/>
  <c r="F53" i="1"/>
  <c r="F21" i="1"/>
  <c r="I82" i="1" l="1"/>
  <c r="I69" i="1"/>
  <c r="G55" i="1"/>
  <c r="G56" i="1" s="1"/>
  <c r="E55" i="1"/>
  <c r="E56" i="1" s="1"/>
  <c r="I10" i="1"/>
  <c r="I21" i="1"/>
  <c r="I36" i="1"/>
  <c r="F54" i="1"/>
  <c r="F55" i="1"/>
  <c r="F56" i="1" s="1"/>
  <c r="I34" i="1"/>
  <c r="I35" i="1"/>
  <c r="D55" i="1"/>
  <c r="D54" i="1"/>
  <c r="I53" i="1"/>
  <c r="I56" i="1" l="1"/>
  <c r="I55" i="1"/>
  <c r="I54" i="1"/>
</calcChain>
</file>

<file path=xl/sharedStrings.xml><?xml version="1.0" encoding="utf-8"?>
<sst xmlns="http://schemas.openxmlformats.org/spreadsheetml/2006/main" count="109" uniqueCount="42">
  <si>
    <t>If you know the percentage of staff reporting each day</t>
  </si>
  <si>
    <t>Notes:</t>
  </si>
  <si>
    <t xml:space="preserve">Total Staff </t>
  </si>
  <si>
    <t xml:space="preserve">Occupancy % cells are conditionally formatted to show green if over 60% </t>
  </si>
  <si>
    <t>Private offices</t>
  </si>
  <si>
    <t xml:space="preserve">Only enter data into the black cells, the others have formulas </t>
  </si>
  <si>
    <t>Workstations</t>
  </si>
  <si>
    <t xml:space="preserve">Total number of workpoints </t>
  </si>
  <si>
    <t>Monday</t>
  </si>
  <si>
    <t>Tuesday</t>
  </si>
  <si>
    <t>Wednesday</t>
  </si>
  <si>
    <t>Thursday</t>
  </si>
  <si>
    <t>Friday</t>
  </si>
  <si>
    <t xml:space="preserve">Average </t>
  </si>
  <si>
    <t>% of staff reporting to the office</t>
  </si>
  <si>
    <t>Average number of staff reporting</t>
  </si>
  <si>
    <t>Average occupancy per day</t>
  </si>
  <si>
    <t>If you know the number of staff reporting each day</t>
  </si>
  <si>
    <t>Average</t>
  </si>
  <si>
    <t>Increase or decrease in staffing</t>
  </si>
  <si>
    <t xml:space="preserve">Existing Staff </t>
  </si>
  <si>
    <t>Additional staff</t>
  </si>
  <si>
    <t>Use the additional staff input cell for additions and decreases in staff.  For staff decreases use a negative number (-10)</t>
  </si>
  <si>
    <t xml:space="preserve">Average    </t>
  </si>
  <si>
    <t>Current average per day across year from turnstile data</t>
  </si>
  <si>
    <t>Number of staff reporting on an average day with increase/decrease</t>
  </si>
  <si>
    <t>Average occupancy per day with increase/decrease</t>
  </si>
  <si>
    <t>Average occupancy per day - Tuesday Wednesday Thursday</t>
  </si>
  <si>
    <t>Increase or decrease in in-office policy</t>
  </si>
  <si>
    <t>Current days in-office policy/pay period</t>
  </si>
  <si>
    <t>In-office policy change calculations are per pay period, not per week</t>
  </si>
  <si>
    <t>Future days in-office policy/pay period</t>
  </si>
  <si>
    <t>Percentage of increase in future in-office policy/pay period</t>
  </si>
  <si>
    <t>Number of staff reporting with change in-office policy</t>
  </si>
  <si>
    <t>% of staff reporting to the office  +change in-office policy</t>
  </si>
  <si>
    <t>Average occupancy per day+ change in-office policy</t>
  </si>
  <si>
    <t>Average occupancy per day + change in-office policy - Tuesday Wednesday Thursday</t>
  </si>
  <si>
    <t>Percentage of days in office /pay period</t>
  </si>
  <si>
    <t xml:space="preserve"> Federal Holiday in the reporting week. </t>
  </si>
  <si>
    <t>Work Days in the week</t>
  </si>
  <si>
    <t>Federal Holiday in the reporting week</t>
  </si>
  <si>
    <t>Work days in the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</si>
</sst>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b/>
      <sz val="11"/>
      <color theme="1"/>
      <name val="Calibri"/>
      <scheme val="minor"/>
    </font>
    <font>
      <b/>
      <sz val="11"/>
      <color theme="0"/>
      <name val="Calibri"/>
    </font>
    <font>
      <sz val="11"/>
      <color theme="1"/>
      <name val="Calibri"/>
    </font>
    <font>
      <b/>
      <sz val="11"/>
      <color rgb="FFFFFFFF"/>
      <name val="Calibri"/>
    </font>
    <font>
      <sz val="11"/>
      <color theme="0"/>
      <name val="Calibri"/>
    </font>
    <font>
      <sz val="11"/>
      <color rgb="FFFFFFFF"/>
      <name val="Calibri"/>
    </font>
    <font>
      <b/>
      <sz val="11"/>
      <color theme="2"/>
      <name val="Calibri"/>
      <family val="2"/>
      <scheme val="minor"/>
    </font>
    <font>
      <b/>
      <sz val="11"/>
      <color theme="2"/>
      <name val="Calibri"/>
      <family val="2"/>
    </font>
    <font>
      <b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5"/>
        <bgColor rgb="FFFFD965"/>
      </patternFill>
    </fill>
    <fill>
      <patternFill patternType="solid">
        <fgColor rgb="FFD0CECE"/>
        <bgColor rgb="FFD0CECE"/>
      </patternFill>
    </fill>
    <fill>
      <patternFill patternType="solid">
        <fgColor theme="1"/>
        <bgColor theme="1"/>
      </patternFill>
    </fill>
    <fill>
      <patternFill patternType="solid">
        <fgColor rgb="FFB6D7A8"/>
        <bgColor rgb="FFB6D7A8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B4C6E7"/>
        <bgColor rgb="FFB4C6E7"/>
      </patternFill>
    </fill>
    <fill>
      <patternFill patternType="solid">
        <fgColor rgb="FF0C0C0C"/>
        <bgColor rgb="FF0C0C0C"/>
      </patternFill>
    </fill>
    <fill>
      <patternFill patternType="solid">
        <fgColor rgb="FFFEF2CB"/>
        <bgColor rgb="FFFEF2CB"/>
      </patternFill>
    </fill>
    <fill>
      <patternFill patternType="solid">
        <fgColor rgb="FFFFCCFF"/>
        <bgColor rgb="FFFFCCFF"/>
      </patternFill>
    </fill>
    <fill>
      <patternFill patternType="solid">
        <fgColor rgb="FFBFBFBF"/>
        <bgColor rgb="FFBFBFBF"/>
      </patternFill>
    </fill>
    <fill>
      <patternFill patternType="solid">
        <fgColor rgb="FFFF99CC"/>
        <bgColor rgb="FFFF99CC"/>
      </patternFill>
    </fill>
    <fill>
      <patternFill patternType="solid">
        <fgColor rgb="FF000000"/>
        <bgColor rgb="FF000000"/>
      </patternFill>
    </fill>
    <fill>
      <patternFill patternType="solid">
        <fgColor rgb="FFF4B083"/>
        <bgColor rgb="FFF4B083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D0CECE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/>
    <xf numFmtId="0" fontId="2" fillId="4" borderId="4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center"/>
    </xf>
    <xf numFmtId="0" fontId="6" fillId="0" borderId="5" xfId="0" applyFont="1" applyBorder="1"/>
    <xf numFmtId="0" fontId="4" fillId="6" borderId="0" xfId="0" applyFont="1" applyFill="1"/>
    <xf numFmtId="0" fontId="7" fillId="5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6" fillId="0" borderId="6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8" borderId="4" xfId="0" applyFont="1" applyFill="1" applyBorder="1"/>
    <xf numFmtId="9" fontId="5" fillId="5" borderId="4" xfId="0" applyNumberFormat="1" applyFont="1" applyFill="1" applyBorder="1" applyAlignment="1">
      <alignment horizontal="right"/>
    </xf>
    <xf numFmtId="9" fontId="7" fillId="5" borderId="4" xfId="0" applyNumberFormat="1" applyFont="1" applyFill="1" applyBorder="1" applyAlignment="1">
      <alignment horizontal="right"/>
    </xf>
    <xf numFmtId="9" fontId="6" fillId="8" borderId="4" xfId="0" applyNumberFormat="1" applyFont="1" applyFill="1" applyBorder="1"/>
    <xf numFmtId="1" fontId="6" fillId="0" borderId="4" xfId="0" applyNumberFormat="1" applyFont="1" applyBorder="1"/>
    <xf numFmtId="1" fontId="6" fillId="9" borderId="4" xfId="0" applyNumberFormat="1" applyFont="1" applyFill="1" applyBorder="1"/>
    <xf numFmtId="9" fontId="6" fillId="0" borderId="4" xfId="0" applyNumberFormat="1" applyFont="1" applyBorder="1"/>
    <xf numFmtId="0" fontId="2" fillId="0" borderId="0" xfId="0" applyFont="1"/>
    <xf numFmtId="9" fontId="6" fillId="0" borderId="0" xfId="0" applyNumberFormat="1" applyFont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" fontId="8" fillId="5" borderId="4" xfId="0" applyNumberFormat="1" applyFont="1" applyFill="1" applyBorder="1"/>
    <xf numFmtId="1" fontId="9" fillId="5" borderId="4" xfId="0" applyNumberFormat="1" applyFont="1" applyFill="1" applyBorder="1"/>
    <xf numFmtId="1" fontId="6" fillId="8" borderId="4" xfId="0" applyNumberFormat="1" applyFont="1" applyFill="1" applyBorder="1"/>
    <xf numFmtId="0" fontId="2" fillId="3" borderId="4" xfId="0" applyFont="1" applyFill="1" applyBorder="1"/>
    <xf numFmtId="9" fontId="2" fillId="3" borderId="4" xfId="0" applyNumberFormat="1" applyFont="1" applyFill="1" applyBorder="1" applyAlignment="1">
      <alignment horizontal="right"/>
    </xf>
    <xf numFmtId="9" fontId="6" fillId="3" borderId="4" xfId="0" applyNumberFormat="1" applyFont="1" applyFill="1" applyBorder="1"/>
    <xf numFmtId="0" fontId="2" fillId="0" borderId="8" xfId="0" applyFont="1" applyBorder="1"/>
    <xf numFmtId="0" fontId="2" fillId="4" borderId="12" xfId="0" applyFont="1" applyFill="1" applyBorder="1" applyAlignment="1">
      <alignment horizontal="right"/>
    </xf>
    <xf numFmtId="0" fontId="5" fillId="5" borderId="13" xfId="0" applyFont="1" applyFill="1" applyBorder="1" applyAlignment="1">
      <alignment horizontal="center"/>
    </xf>
    <xf numFmtId="0" fontId="6" fillId="0" borderId="14" xfId="0" applyFont="1" applyBorder="1"/>
    <xf numFmtId="0" fontId="7" fillId="12" borderId="15" xfId="0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6" fillId="0" borderId="16" xfId="0" applyFont="1" applyBorder="1"/>
    <xf numFmtId="0" fontId="6" fillId="0" borderId="4" xfId="0" applyFont="1" applyBorder="1"/>
    <xf numFmtId="0" fontId="2" fillId="13" borderId="4" xfId="0" applyFont="1" applyFill="1" applyBorder="1"/>
    <xf numFmtId="1" fontId="5" fillId="5" borderId="4" xfId="0" applyNumberFormat="1" applyFont="1" applyFill="1" applyBorder="1"/>
    <xf numFmtId="1" fontId="7" fillId="5" borderId="4" xfId="0" applyNumberFormat="1" applyFont="1" applyFill="1" applyBorder="1"/>
    <xf numFmtId="1" fontId="2" fillId="13" borderId="4" xfId="0" applyNumberFormat="1" applyFont="1" applyFill="1" applyBorder="1"/>
    <xf numFmtId="9" fontId="6" fillId="3" borderId="4" xfId="0" applyNumberFormat="1" applyFont="1" applyFill="1" applyBorder="1" applyAlignment="1">
      <alignment horizontal="right"/>
    </xf>
    <xf numFmtId="0" fontId="2" fillId="11" borderId="4" xfId="0" applyFont="1" applyFill="1" applyBorder="1"/>
    <xf numFmtId="1" fontId="6" fillId="14" borderId="4" xfId="0" applyNumberFormat="1" applyFont="1" applyFill="1" applyBorder="1" applyAlignment="1">
      <alignment horizontal="right"/>
    </xf>
    <xf numFmtId="1" fontId="6" fillId="7" borderId="4" xfId="0" applyNumberFormat="1" applyFont="1" applyFill="1" applyBorder="1"/>
    <xf numFmtId="9" fontId="6" fillId="7" borderId="4" xfId="0" applyNumberFormat="1" applyFont="1" applyFill="1" applyBorder="1"/>
    <xf numFmtId="9" fontId="6" fillId="15" borderId="4" xfId="0" applyNumberFormat="1" applyFont="1" applyFill="1" applyBorder="1"/>
    <xf numFmtId="9" fontId="6" fillId="0" borderId="0" xfId="0" applyNumberFormat="1" applyFont="1" applyAlignment="1">
      <alignment wrapText="1"/>
    </xf>
    <xf numFmtId="0" fontId="7" fillId="5" borderId="17" xfId="0" applyFont="1" applyFill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5" fillId="5" borderId="9" xfId="0" applyFont="1" applyFill="1" applyBorder="1" applyAlignment="1">
      <alignment horizontal="center"/>
    </xf>
    <xf numFmtId="0" fontId="1" fillId="0" borderId="6" xfId="0" applyFont="1" applyBorder="1"/>
    <xf numFmtId="0" fontId="7" fillId="5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7" fillId="17" borderId="9" xfId="0" applyFont="1" applyFill="1" applyBorder="1"/>
    <xf numFmtId="0" fontId="2" fillId="0" borderId="6" xfId="0" applyFont="1" applyBorder="1"/>
    <xf numFmtId="0" fontId="2" fillId="0" borderId="5" xfId="0" applyFont="1" applyBorder="1" applyAlignment="1">
      <alignment wrapText="1"/>
    </xf>
    <xf numFmtId="9" fontId="2" fillId="0" borderId="9" xfId="0" applyNumberFormat="1" applyFont="1" applyBorder="1"/>
    <xf numFmtId="9" fontId="2" fillId="0" borderId="4" xfId="0" applyNumberFormat="1" applyFont="1" applyBorder="1"/>
    <xf numFmtId="0" fontId="2" fillId="0" borderId="20" xfId="0" applyFont="1" applyBorder="1"/>
    <xf numFmtId="0" fontId="2" fillId="16" borderId="4" xfId="0" applyFont="1" applyFill="1" applyBorder="1" applyAlignment="1">
      <alignment wrapText="1"/>
    </xf>
    <xf numFmtId="1" fontId="6" fillId="16" borderId="4" xfId="0" applyNumberFormat="1" applyFont="1" applyFill="1" applyBorder="1" applyAlignment="1">
      <alignment horizontal="right"/>
    </xf>
    <xf numFmtId="0" fontId="2" fillId="18" borderId="4" xfId="0" applyFont="1" applyFill="1" applyBorder="1"/>
    <xf numFmtId="9" fontId="6" fillId="18" borderId="4" xfId="0" applyNumberFormat="1" applyFont="1" applyFill="1" applyBorder="1" applyAlignment="1">
      <alignment horizontal="right"/>
    </xf>
    <xf numFmtId="9" fontId="6" fillId="18" borderId="4" xfId="0" applyNumberFormat="1" applyFont="1" applyFill="1" applyBorder="1"/>
    <xf numFmtId="0" fontId="10" fillId="19" borderId="0" xfId="0" applyFont="1" applyFill="1"/>
    <xf numFmtId="0" fontId="2" fillId="3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10" borderId="1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2" fillId="16" borderId="9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right"/>
    </xf>
    <xf numFmtId="0" fontId="11" fillId="20" borderId="7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right"/>
    </xf>
    <xf numFmtId="0" fontId="11" fillId="20" borderId="4" xfId="0" applyFont="1" applyFill="1" applyBorder="1" applyAlignment="1">
      <alignment horizontal="center"/>
    </xf>
  </cellXfs>
  <cellStyles count="1">
    <cellStyle name="Normal" xfId="0" builtinId="0"/>
  </cellStyles>
  <dxfs count="14"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003"/>
  <sheetViews>
    <sheetView tabSelected="1" topLeftCell="B44" zoomScaleNormal="100" workbookViewId="0">
      <selection activeCell="C59" sqref="C59:I59"/>
    </sheetView>
  </sheetViews>
  <sheetFormatPr defaultColWidth="14.453125" defaultRowHeight="15" customHeight="1" x14ac:dyDescent="0.35"/>
  <cols>
    <col min="1" max="2" width="8.7265625" customWidth="1"/>
    <col min="3" max="3" width="60.26953125" customWidth="1"/>
    <col min="4" max="4" width="14.453125" customWidth="1"/>
    <col min="5" max="5" width="15.54296875" customWidth="1"/>
    <col min="6" max="6" width="12.453125" customWidth="1"/>
    <col min="7" max="7" width="12.54296875" customWidth="1"/>
    <col min="8" max="8" width="12.453125" customWidth="1"/>
    <col min="9" max="9" width="12.7265625" customWidth="1"/>
    <col min="10" max="10" width="9.26953125" customWidth="1"/>
    <col min="11" max="11" width="106" customWidth="1"/>
    <col min="12" max="13" width="8.7265625" customWidth="1"/>
    <col min="14" max="14" width="11.1796875" customWidth="1"/>
    <col min="15" max="16" width="10.54296875" customWidth="1"/>
    <col min="17" max="18" width="9.54296875" customWidth="1"/>
    <col min="19" max="27" width="8.7265625" customWidth="1"/>
  </cols>
  <sheetData>
    <row r="2" spans="1:27" ht="14.5" x14ac:dyDescent="0.35">
      <c r="C2" s="75" t="s">
        <v>17</v>
      </c>
      <c r="D2" s="73"/>
      <c r="E2" s="73"/>
      <c r="F2" s="73"/>
      <c r="G2" s="73"/>
      <c r="H2" s="73"/>
      <c r="I2" s="74"/>
    </row>
    <row r="3" spans="1:27" ht="14.5" x14ac:dyDescent="0.35">
      <c r="C3" s="4" t="s">
        <v>2</v>
      </c>
      <c r="D3" s="8">
        <v>100</v>
      </c>
      <c r="I3" s="6"/>
    </row>
    <row r="4" spans="1:27" ht="14.5" x14ac:dyDescent="0.35">
      <c r="C4" s="4" t="s">
        <v>4</v>
      </c>
      <c r="D4" s="5">
        <v>5</v>
      </c>
      <c r="I4" s="6"/>
    </row>
    <row r="5" spans="1:27" ht="14.5" x14ac:dyDescent="0.35">
      <c r="C5" s="4" t="s">
        <v>6</v>
      </c>
      <c r="D5" s="8">
        <v>42</v>
      </c>
      <c r="I5" s="6"/>
    </row>
    <row r="6" spans="1:27" ht="14.5" x14ac:dyDescent="0.35">
      <c r="C6" s="9" t="s">
        <v>7</v>
      </c>
      <c r="D6" s="10">
        <f>D4+D5</f>
        <v>47</v>
      </c>
      <c r="I6" s="6"/>
    </row>
    <row r="7" spans="1:27" ht="14.5" x14ac:dyDescent="0.35">
      <c r="C7" s="11"/>
      <c r="D7" s="23" t="s">
        <v>8</v>
      </c>
      <c r="E7" s="23" t="s">
        <v>9</v>
      </c>
      <c r="F7" s="23" t="s">
        <v>10</v>
      </c>
      <c r="G7" s="23" t="s">
        <v>11</v>
      </c>
      <c r="H7" s="23" t="s">
        <v>12</v>
      </c>
      <c r="I7" s="24" t="s">
        <v>18</v>
      </c>
    </row>
    <row r="8" spans="1:27" ht="14.5" x14ac:dyDescent="0.35">
      <c r="C8" s="14" t="s">
        <v>15</v>
      </c>
      <c r="D8" s="25">
        <v>10</v>
      </c>
      <c r="E8" s="25">
        <v>35</v>
      </c>
      <c r="F8" s="26">
        <v>40</v>
      </c>
      <c r="G8" s="25">
        <v>35</v>
      </c>
      <c r="H8" s="26">
        <v>10</v>
      </c>
      <c r="I8" s="27">
        <f>+AVERAGE(D8:H8)</f>
        <v>26</v>
      </c>
    </row>
    <row r="9" spans="1:27" ht="14.5" x14ac:dyDescent="0.35">
      <c r="C9" s="28" t="s">
        <v>14</v>
      </c>
      <c r="D9" s="29">
        <f>D8/D3</f>
        <v>0.1</v>
      </c>
      <c r="E9" s="29">
        <f>E8/D3</f>
        <v>0.35</v>
      </c>
      <c r="F9" s="29">
        <f>F8/D3</f>
        <v>0.4</v>
      </c>
      <c r="G9" s="29">
        <f>G8/D3</f>
        <v>0.35</v>
      </c>
      <c r="H9" s="29">
        <f>H8/D3</f>
        <v>0.1</v>
      </c>
      <c r="I9" s="30">
        <f>+AVERAGE(D9:H9)</f>
        <v>0.26</v>
      </c>
    </row>
    <row r="10" spans="1:27" ht="14.5" x14ac:dyDescent="0.35">
      <c r="C10" s="31" t="s">
        <v>16</v>
      </c>
      <c r="D10" s="20">
        <f>D8/D6</f>
        <v>0.21276595744680851</v>
      </c>
      <c r="E10" s="20">
        <f>E8/D6</f>
        <v>0.74468085106382975</v>
      </c>
      <c r="F10" s="20">
        <f>F8/D6</f>
        <v>0.85106382978723405</v>
      </c>
      <c r="G10" s="20">
        <f>G8/D6</f>
        <v>0.74468085106382975</v>
      </c>
      <c r="H10" s="20">
        <f>H8/D6</f>
        <v>0.21276595744680851</v>
      </c>
      <c r="I10" s="20">
        <f>+AVERAGE(D10:H10)</f>
        <v>0.55319148936170215</v>
      </c>
    </row>
    <row r="12" spans="1:27" ht="14.5" x14ac:dyDescent="0.35">
      <c r="A12" s="1"/>
      <c r="B12" s="1"/>
      <c r="C12" s="2"/>
      <c r="D12" s="2"/>
      <c r="E12" s="2"/>
      <c r="F12" s="2"/>
      <c r="G12" s="2"/>
      <c r="H12" s="2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5" x14ac:dyDescent="0.35">
      <c r="C13" s="72" t="s">
        <v>0</v>
      </c>
      <c r="D13" s="73"/>
      <c r="E13" s="73"/>
      <c r="F13" s="73"/>
      <c r="G13" s="73"/>
      <c r="H13" s="73"/>
      <c r="I13" s="74"/>
      <c r="K13" s="3" t="s">
        <v>1</v>
      </c>
    </row>
    <row r="14" spans="1:27" ht="14.5" x14ac:dyDescent="0.35">
      <c r="C14" s="4" t="s">
        <v>2</v>
      </c>
      <c r="D14" s="5">
        <v>100</v>
      </c>
      <c r="I14" s="6"/>
      <c r="K14" s="7" t="s">
        <v>3</v>
      </c>
    </row>
    <row r="15" spans="1:27" ht="14.5" x14ac:dyDescent="0.35">
      <c r="C15" s="4" t="s">
        <v>4</v>
      </c>
      <c r="D15" s="5">
        <v>5</v>
      </c>
      <c r="I15" s="6"/>
      <c r="K15" s="71" t="s">
        <v>5</v>
      </c>
    </row>
    <row r="16" spans="1:27" ht="14.5" x14ac:dyDescent="0.35">
      <c r="C16" s="4" t="s">
        <v>6</v>
      </c>
      <c r="D16" s="8">
        <v>45</v>
      </c>
      <c r="I16" s="6"/>
    </row>
    <row r="17" spans="3:11" ht="14.5" x14ac:dyDescent="0.35">
      <c r="C17" s="9" t="s">
        <v>7</v>
      </c>
      <c r="D17" s="10">
        <f>D15+D16</f>
        <v>50</v>
      </c>
      <c r="I17" s="6"/>
    </row>
    <row r="18" spans="3:11" ht="14.5" x14ac:dyDescent="0.35">
      <c r="C18" s="11"/>
      <c r="D18" s="12" t="s">
        <v>8</v>
      </c>
      <c r="E18" s="12" t="s">
        <v>9</v>
      </c>
      <c r="F18" s="12" t="s">
        <v>10</v>
      </c>
      <c r="G18" s="12" t="s">
        <v>11</v>
      </c>
      <c r="H18" s="12" t="s">
        <v>12</v>
      </c>
      <c r="I18" s="13" t="s">
        <v>13</v>
      </c>
    </row>
    <row r="19" spans="3:11" ht="14.5" x14ac:dyDescent="0.35">
      <c r="C19" s="14" t="s">
        <v>14</v>
      </c>
      <c r="D19" s="15">
        <v>0.1</v>
      </c>
      <c r="E19" s="16">
        <v>0.35</v>
      </c>
      <c r="F19" s="16">
        <v>0.4</v>
      </c>
      <c r="G19" s="15">
        <v>0.3</v>
      </c>
      <c r="H19" s="15">
        <v>0.1</v>
      </c>
      <c r="I19" s="17">
        <f t="shared" ref="I19:I21" si="0">+AVERAGE(D19:H19)</f>
        <v>0.25</v>
      </c>
    </row>
    <row r="20" spans="3:11" ht="14.5" x14ac:dyDescent="0.35">
      <c r="C20" s="12" t="s">
        <v>15</v>
      </c>
      <c r="D20" s="18">
        <f>D14*D19</f>
        <v>10</v>
      </c>
      <c r="E20" s="18">
        <f>E19*D14</f>
        <v>35</v>
      </c>
      <c r="F20" s="18">
        <f>F19*D14</f>
        <v>40</v>
      </c>
      <c r="G20" s="18">
        <f>G19*D14</f>
        <v>30</v>
      </c>
      <c r="H20" s="18">
        <f>H19*D14</f>
        <v>10</v>
      </c>
      <c r="I20" s="19">
        <f t="shared" si="0"/>
        <v>25</v>
      </c>
    </row>
    <row r="21" spans="3:11" ht="14.5" x14ac:dyDescent="0.35">
      <c r="C21" s="12" t="s">
        <v>16</v>
      </c>
      <c r="D21" s="20">
        <f>D20/D17</f>
        <v>0.2</v>
      </c>
      <c r="E21" s="20">
        <f>E20/D17</f>
        <v>0.7</v>
      </c>
      <c r="F21" s="20">
        <f>F20/D17</f>
        <v>0.8</v>
      </c>
      <c r="G21" s="20">
        <f>G20/D17</f>
        <v>0.6</v>
      </c>
      <c r="H21" s="20">
        <f>H20/D17</f>
        <v>0.2</v>
      </c>
      <c r="I21" s="20">
        <f t="shared" si="0"/>
        <v>0.5</v>
      </c>
    </row>
    <row r="22" spans="3:11" ht="14.5" x14ac:dyDescent="0.35">
      <c r="C22" s="21"/>
      <c r="D22" s="22"/>
      <c r="E22" s="22"/>
      <c r="F22" s="22"/>
      <c r="G22" s="22"/>
      <c r="H22" s="22"/>
      <c r="I22" s="22"/>
    </row>
    <row r="24" spans="3:11" ht="14.5" x14ac:dyDescent="0.35">
      <c r="C24" s="76" t="s">
        <v>19</v>
      </c>
      <c r="D24" s="77"/>
      <c r="E24" s="77"/>
      <c r="F24" s="77"/>
      <c r="G24" s="77"/>
      <c r="H24" s="77"/>
      <c r="I24" s="78"/>
    </row>
    <row r="25" spans="3:11" ht="14.5" x14ac:dyDescent="0.35">
      <c r="C25" s="32" t="s">
        <v>20</v>
      </c>
      <c r="D25" s="33">
        <v>100</v>
      </c>
      <c r="I25" s="34"/>
    </row>
    <row r="26" spans="3:11" ht="14.5" x14ac:dyDescent="0.35">
      <c r="C26" s="4" t="s">
        <v>21</v>
      </c>
      <c r="D26" s="35">
        <v>30</v>
      </c>
      <c r="I26" s="6"/>
      <c r="K26" s="3" t="s">
        <v>22</v>
      </c>
    </row>
    <row r="27" spans="3:11" ht="14.5" x14ac:dyDescent="0.35">
      <c r="C27" s="4" t="s">
        <v>2</v>
      </c>
      <c r="D27" s="36">
        <f>D25+D26</f>
        <v>130</v>
      </c>
      <c r="I27" s="6"/>
    </row>
    <row r="28" spans="3:11" ht="14.5" x14ac:dyDescent="0.35">
      <c r="C28" s="4" t="s">
        <v>4</v>
      </c>
      <c r="D28" s="37">
        <v>5</v>
      </c>
      <c r="I28" s="6"/>
    </row>
    <row r="29" spans="3:11" ht="14.5" x14ac:dyDescent="0.35">
      <c r="C29" s="4" t="s">
        <v>6</v>
      </c>
      <c r="D29" s="38">
        <v>60</v>
      </c>
      <c r="I29" s="6"/>
    </row>
    <row r="30" spans="3:11" ht="14.5" x14ac:dyDescent="0.35">
      <c r="C30" s="9" t="s">
        <v>7</v>
      </c>
      <c r="D30" s="10">
        <f>D28+D29</f>
        <v>65</v>
      </c>
      <c r="I30" s="39"/>
    </row>
    <row r="31" spans="3:11" ht="14.5" x14ac:dyDescent="0.35">
      <c r="C31" s="40"/>
      <c r="D31" s="12" t="s">
        <v>8</v>
      </c>
      <c r="E31" s="12" t="s">
        <v>9</v>
      </c>
      <c r="F31" s="12" t="s">
        <v>10</v>
      </c>
      <c r="G31" s="12" t="s">
        <v>11</v>
      </c>
      <c r="H31" s="12" t="s">
        <v>12</v>
      </c>
      <c r="I31" s="13" t="s">
        <v>23</v>
      </c>
    </row>
    <row r="32" spans="3:11" ht="14.5" x14ac:dyDescent="0.35">
      <c r="C32" s="41" t="s">
        <v>24</v>
      </c>
      <c r="D32" s="42">
        <v>10</v>
      </c>
      <c r="E32" s="42">
        <v>35</v>
      </c>
      <c r="F32" s="43">
        <v>40</v>
      </c>
      <c r="G32" s="42">
        <v>35</v>
      </c>
      <c r="H32" s="43">
        <v>10</v>
      </c>
      <c r="I32" s="44">
        <f t="shared" ref="I32:I36" si="1">+AVERAGE(D32:H32)</f>
        <v>26</v>
      </c>
    </row>
    <row r="33" spans="3:11" ht="14.5" x14ac:dyDescent="0.35">
      <c r="C33" s="28" t="s">
        <v>14</v>
      </c>
      <c r="D33" s="45">
        <f>D32/D25</f>
        <v>0.1</v>
      </c>
      <c r="E33" s="45">
        <f>E32/D25</f>
        <v>0.35</v>
      </c>
      <c r="F33" s="45">
        <f>F32/D25</f>
        <v>0.4</v>
      </c>
      <c r="G33" s="45">
        <f>G32/D25</f>
        <v>0.35</v>
      </c>
      <c r="H33" s="45">
        <f>H32/D25</f>
        <v>0.1</v>
      </c>
      <c r="I33" s="30">
        <f t="shared" si="1"/>
        <v>0.26</v>
      </c>
    </row>
    <row r="34" spans="3:11" ht="14.5" x14ac:dyDescent="0.35">
      <c r="C34" s="46" t="s">
        <v>25</v>
      </c>
      <c r="D34" s="47">
        <f>D33*D27</f>
        <v>13</v>
      </c>
      <c r="E34" s="47">
        <f>E33*D27</f>
        <v>45.5</v>
      </c>
      <c r="F34" s="47">
        <f>F33*D27</f>
        <v>52</v>
      </c>
      <c r="G34" s="47">
        <f>G33*D27</f>
        <v>45.5</v>
      </c>
      <c r="H34" s="47">
        <f>H33*D27</f>
        <v>13</v>
      </c>
      <c r="I34" s="48">
        <f t="shared" si="1"/>
        <v>33.799999999999997</v>
      </c>
    </row>
    <row r="35" spans="3:11" ht="14.5" x14ac:dyDescent="0.35">
      <c r="C35" s="46" t="s">
        <v>26</v>
      </c>
      <c r="D35" s="20">
        <f>D34/D30</f>
        <v>0.2</v>
      </c>
      <c r="E35" s="20">
        <f>E34/D30</f>
        <v>0.7</v>
      </c>
      <c r="F35" s="20">
        <f>F34/D30</f>
        <v>0.8</v>
      </c>
      <c r="G35" s="20">
        <f>G34/D30</f>
        <v>0.7</v>
      </c>
      <c r="H35" s="20">
        <f>H34/D30</f>
        <v>0.2</v>
      </c>
      <c r="I35" s="49">
        <f t="shared" si="1"/>
        <v>0.52</v>
      </c>
    </row>
    <row r="36" spans="3:11" ht="14.5" x14ac:dyDescent="0.35">
      <c r="C36" s="46" t="s">
        <v>27</v>
      </c>
      <c r="D36" s="20"/>
      <c r="E36" s="20">
        <f t="shared" ref="E36:G36" si="2">E35</f>
        <v>0.7</v>
      </c>
      <c r="F36" s="20">
        <f t="shared" si="2"/>
        <v>0.8</v>
      </c>
      <c r="G36" s="20">
        <f t="shared" si="2"/>
        <v>0.7</v>
      </c>
      <c r="H36" s="20"/>
      <c r="I36" s="50">
        <f t="shared" si="1"/>
        <v>0.73333333333333339</v>
      </c>
    </row>
    <row r="38" spans="3:11" ht="14.5" x14ac:dyDescent="0.35">
      <c r="C38" s="21"/>
      <c r="D38" s="51"/>
      <c r="E38" s="51"/>
      <c r="F38" s="22"/>
      <c r="G38" s="22"/>
      <c r="H38" s="22"/>
    </row>
    <row r="39" spans="3:11" ht="14.5" x14ac:dyDescent="0.35">
      <c r="C39" s="21"/>
      <c r="D39" s="51"/>
      <c r="E39" s="51"/>
      <c r="F39" s="22"/>
      <c r="G39" s="22"/>
      <c r="H39" s="22"/>
    </row>
    <row r="40" spans="3:11" ht="14.5" x14ac:dyDescent="0.35">
      <c r="C40" s="79" t="s">
        <v>28</v>
      </c>
      <c r="D40" s="77"/>
      <c r="E40" s="77"/>
      <c r="F40" s="77"/>
      <c r="G40" s="77"/>
      <c r="H40" s="77"/>
      <c r="I40" s="78"/>
    </row>
    <row r="41" spans="3:11" ht="14.5" x14ac:dyDescent="0.35">
      <c r="C41" s="32" t="s">
        <v>20</v>
      </c>
      <c r="D41" s="52">
        <v>100</v>
      </c>
      <c r="E41" s="53"/>
      <c r="F41" s="54"/>
      <c r="G41" s="54"/>
      <c r="H41" s="54"/>
      <c r="I41" s="34"/>
    </row>
    <row r="42" spans="3:11" ht="14.5" x14ac:dyDescent="0.35">
      <c r="C42" s="4" t="s">
        <v>4</v>
      </c>
      <c r="D42" s="55">
        <v>5</v>
      </c>
      <c r="E42" s="56"/>
      <c r="I42" s="6"/>
    </row>
    <row r="43" spans="3:11" ht="14.5" x14ac:dyDescent="0.35">
      <c r="C43" s="4" t="s">
        <v>6</v>
      </c>
      <c r="D43" s="57">
        <v>60</v>
      </c>
      <c r="E43" s="56"/>
      <c r="I43" s="6"/>
    </row>
    <row r="44" spans="3:11" ht="15.75" customHeight="1" x14ac:dyDescent="0.35">
      <c r="C44" s="9" t="s">
        <v>7</v>
      </c>
      <c r="D44" s="58">
        <f>D42+D43</f>
        <v>65</v>
      </c>
      <c r="E44" s="56"/>
      <c r="I44" s="6"/>
    </row>
    <row r="45" spans="3:11" ht="15.75" customHeight="1" x14ac:dyDescent="0.35">
      <c r="C45" s="59" t="s">
        <v>29</v>
      </c>
      <c r="D45" s="60">
        <v>3</v>
      </c>
      <c r="E45" s="61"/>
      <c r="F45" s="21"/>
      <c r="G45" s="21"/>
      <c r="H45" s="21"/>
      <c r="I45" s="62"/>
      <c r="K45" s="3" t="s">
        <v>30</v>
      </c>
    </row>
    <row r="46" spans="3:11" ht="15.75" customHeight="1" x14ac:dyDescent="0.35">
      <c r="C46" s="59" t="s">
        <v>37</v>
      </c>
      <c r="D46" s="63">
        <f>D45/10</f>
        <v>0.3</v>
      </c>
      <c r="E46" s="61"/>
      <c r="F46" s="21"/>
      <c r="G46" s="21"/>
      <c r="H46" s="21"/>
      <c r="I46" s="62"/>
    </row>
    <row r="47" spans="3:11" ht="15.75" customHeight="1" x14ac:dyDescent="0.35">
      <c r="C47" s="59" t="s">
        <v>31</v>
      </c>
      <c r="D47" s="60">
        <v>5</v>
      </c>
      <c r="E47" s="61"/>
      <c r="F47" s="21"/>
      <c r="G47" s="21"/>
      <c r="H47" s="21"/>
      <c r="I47" s="62"/>
    </row>
    <row r="48" spans="3:11" ht="15.75" customHeight="1" x14ac:dyDescent="0.35">
      <c r="C48" s="59" t="s">
        <v>31</v>
      </c>
      <c r="D48" s="64">
        <f>D47/10</f>
        <v>0.5</v>
      </c>
      <c r="E48" s="21"/>
      <c r="F48" s="21"/>
      <c r="G48" s="21"/>
      <c r="H48" s="21"/>
      <c r="I48" s="62"/>
    </row>
    <row r="49" spans="3:9" ht="15.75" customHeight="1" x14ac:dyDescent="0.35">
      <c r="C49" s="59" t="s">
        <v>32</v>
      </c>
      <c r="D49" s="63">
        <f>(D47-D45)/10</f>
        <v>0.2</v>
      </c>
      <c r="E49" s="31"/>
      <c r="F49" s="65"/>
      <c r="G49" s="65"/>
      <c r="H49" s="65"/>
      <c r="I49" s="62"/>
    </row>
    <row r="50" spans="3:9" ht="15.75" customHeight="1" x14ac:dyDescent="0.35">
      <c r="C50" s="40"/>
      <c r="D50" s="12" t="s">
        <v>8</v>
      </c>
      <c r="E50" s="12" t="s">
        <v>9</v>
      </c>
      <c r="F50" s="12" t="s">
        <v>10</v>
      </c>
      <c r="G50" s="12" t="s">
        <v>11</v>
      </c>
      <c r="H50" s="12" t="s">
        <v>12</v>
      </c>
      <c r="I50" s="13" t="s">
        <v>23</v>
      </c>
    </row>
    <row r="51" spans="3:9" ht="15.75" customHeight="1" x14ac:dyDescent="0.35">
      <c r="C51" s="41" t="s">
        <v>24</v>
      </c>
      <c r="D51" s="43">
        <v>25</v>
      </c>
      <c r="E51" s="42">
        <v>35</v>
      </c>
      <c r="F51" s="43">
        <v>40</v>
      </c>
      <c r="G51" s="42">
        <v>35</v>
      </c>
      <c r="H51" s="43">
        <v>10</v>
      </c>
      <c r="I51" s="44">
        <f t="shared" ref="I51:I56" si="3">+AVERAGE(D51:H51)</f>
        <v>29</v>
      </c>
    </row>
    <row r="52" spans="3:9" ht="15.75" customHeight="1" x14ac:dyDescent="0.35">
      <c r="C52" s="28" t="s">
        <v>14</v>
      </c>
      <c r="D52" s="45">
        <f>D51/D41</f>
        <v>0.25</v>
      </c>
      <c r="E52" s="45">
        <f>E51/D41</f>
        <v>0.35</v>
      </c>
      <c r="F52" s="45">
        <f>F51/D41</f>
        <v>0.4</v>
      </c>
      <c r="G52" s="45">
        <f>G51/D41</f>
        <v>0.35</v>
      </c>
      <c r="H52" s="45">
        <f>H51/D41</f>
        <v>0.1</v>
      </c>
      <c r="I52" s="30">
        <f t="shared" si="3"/>
        <v>0.29000000000000004</v>
      </c>
    </row>
    <row r="53" spans="3:9" ht="15.75" customHeight="1" x14ac:dyDescent="0.35">
      <c r="C53" s="66" t="s">
        <v>33</v>
      </c>
      <c r="D53" s="67">
        <f>D51*(D49+1)</f>
        <v>30</v>
      </c>
      <c r="E53" s="67">
        <f>E51*(D49+1)</f>
        <v>42</v>
      </c>
      <c r="F53" s="67">
        <f>F51*(D49+1)</f>
        <v>48</v>
      </c>
      <c r="G53" s="67">
        <f>G51*(D49+1)</f>
        <v>42</v>
      </c>
      <c r="H53" s="67">
        <f>H51*(D49+1)</f>
        <v>12</v>
      </c>
      <c r="I53" s="48">
        <f t="shared" si="3"/>
        <v>34.799999999999997</v>
      </c>
    </row>
    <row r="54" spans="3:9" ht="15.75" customHeight="1" x14ac:dyDescent="0.35">
      <c r="C54" s="68" t="s">
        <v>34</v>
      </c>
      <c r="D54" s="69">
        <f>D53/D41</f>
        <v>0.3</v>
      </c>
      <c r="E54" s="69">
        <f>E53/D41</f>
        <v>0.42</v>
      </c>
      <c r="F54" s="69">
        <f>F53/D41</f>
        <v>0.48</v>
      </c>
      <c r="G54" s="69">
        <f>G53/D41</f>
        <v>0.42</v>
      </c>
      <c r="H54" s="69">
        <f>H53/D41</f>
        <v>0.12</v>
      </c>
      <c r="I54" s="70">
        <f t="shared" si="3"/>
        <v>0.34799999999999998</v>
      </c>
    </row>
    <row r="55" spans="3:9" ht="15.75" customHeight="1" x14ac:dyDescent="0.35">
      <c r="C55" s="66" t="s">
        <v>35</v>
      </c>
      <c r="D55" s="20">
        <f>D53/D44</f>
        <v>0.46153846153846156</v>
      </c>
      <c r="E55" s="20">
        <f>E53/D44</f>
        <v>0.64615384615384619</v>
      </c>
      <c r="F55" s="20">
        <f>F53/D44</f>
        <v>0.7384615384615385</v>
      </c>
      <c r="G55" s="20">
        <f>G53/D44</f>
        <v>0.64615384615384619</v>
      </c>
      <c r="H55" s="20">
        <f>H53/D44</f>
        <v>0.18461538461538463</v>
      </c>
      <c r="I55" s="49">
        <f t="shared" si="3"/>
        <v>0.53538461538461546</v>
      </c>
    </row>
    <row r="56" spans="3:9" ht="15.75" customHeight="1" x14ac:dyDescent="0.35">
      <c r="C56" s="66" t="s">
        <v>36</v>
      </c>
      <c r="D56" s="20"/>
      <c r="E56" s="20">
        <f t="shared" ref="E56:G56" si="4">E55</f>
        <v>0.64615384615384619</v>
      </c>
      <c r="F56" s="20">
        <f t="shared" si="4"/>
        <v>0.7384615384615385</v>
      </c>
      <c r="G56" s="20">
        <f t="shared" si="4"/>
        <v>0.64615384615384619</v>
      </c>
      <c r="H56" s="20"/>
      <c r="I56" s="50">
        <f t="shared" si="3"/>
        <v>0.67692307692307685</v>
      </c>
    </row>
    <row r="57" spans="3:9" ht="15.75" customHeight="1" x14ac:dyDescent="0.35"/>
    <row r="58" spans="3:9" ht="13.5" customHeight="1" x14ac:dyDescent="0.35"/>
    <row r="59" spans="3:9" ht="14.5" x14ac:dyDescent="0.35">
      <c r="C59" s="75" t="s">
        <v>38</v>
      </c>
      <c r="D59" s="73"/>
      <c r="E59" s="73"/>
      <c r="F59" s="73"/>
      <c r="G59" s="73"/>
      <c r="H59" s="73"/>
      <c r="I59" s="74"/>
    </row>
    <row r="60" spans="3:9" ht="14.5" x14ac:dyDescent="0.35">
      <c r="C60" s="75" t="s">
        <v>17</v>
      </c>
      <c r="D60" s="73"/>
      <c r="E60" s="73"/>
      <c r="F60" s="73"/>
      <c r="G60" s="73"/>
      <c r="H60" s="73"/>
      <c r="I60" s="74"/>
    </row>
    <row r="61" spans="3:9" ht="14.5" x14ac:dyDescent="0.35">
      <c r="C61" s="4" t="s">
        <v>2</v>
      </c>
      <c r="D61" s="8">
        <v>100</v>
      </c>
      <c r="I61" s="6"/>
    </row>
    <row r="62" spans="3:9" ht="14.5" x14ac:dyDescent="0.35">
      <c r="C62" s="4" t="s">
        <v>4</v>
      </c>
      <c r="D62" s="5">
        <v>5</v>
      </c>
      <c r="I62" s="6"/>
    </row>
    <row r="63" spans="3:9" ht="14.5" x14ac:dyDescent="0.35">
      <c r="C63" s="4" t="s">
        <v>6</v>
      </c>
      <c r="D63" s="8">
        <v>42</v>
      </c>
      <c r="I63" s="6"/>
    </row>
    <row r="64" spans="3:9" ht="14.5" x14ac:dyDescent="0.35">
      <c r="C64" s="9" t="s">
        <v>7</v>
      </c>
      <c r="D64" s="10">
        <f>D62+D63</f>
        <v>47</v>
      </c>
      <c r="I64" s="6"/>
    </row>
    <row r="65" spans="1:27" ht="14.5" x14ac:dyDescent="0.35">
      <c r="C65" s="80" t="s">
        <v>39</v>
      </c>
      <c r="D65" s="81">
        <v>4</v>
      </c>
      <c r="I65" s="6"/>
    </row>
    <row r="66" spans="1:27" ht="14.5" x14ac:dyDescent="0.35">
      <c r="C66" s="11"/>
      <c r="D66" s="23" t="s">
        <v>8</v>
      </c>
      <c r="E66" s="23" t="s">
        <v>9</v>
      </c>
      <c r="F66" s="23" t="s">
        <v>10</v>
      </c>
      <c r="G66" s="23" t="s">
        <v>11</v>
      </c>
      <c r="H66" s="23" t="s">
        <v>12</v>
      </c>
      <c r="I66" s="24" t="s">
        <v>18</v>
      </c>
    </row>
    <row r="67" spans="1:27" ht="14.5" x14ac:dyDescent="0.35">
      <c r="C67" s="14" t="s">
        <v>15</v>
      </c>
      <c r="D67" s="25">
        <v>0</v>
      </c>
      <c r="E67" s="25">
        <v>35</v>
      </c>
      <c r="F67" s="26">
        <v>40</v>
      </c>
      <c r="G67" s="25">
        <v>35</v>
      </c>
      <c r="H67" s="26">
        <v>10</v>
      </c>
      <c r="I67" s="27">
        <f>(D67+E67+F67+G67+H67)/D65</f>
        <v>30</v>
      </c>
    </row>
    <row r="68" spans="1:27" ht="14.5" x14ac:dyDescent="0.35">
      <c r="C68" s="28" t="s">
        <v>14</v>
      </c>
      <c r="D68" s="29">
        <f>D67/D61</f>
        <v>0</v>
      </c>
      <c r="E68" s="29">
        <f>E67/D61</f>
        <v>0.35</v>
      </c>
      <c r="F68" s="29">
        <f>F67/D61</f>
        <v>0.4</v>
      </c>
      <c r="G68" s="29">
        <f>G67/D61</f>
        <v>0.35</v>
      </c>
      <c r="H68" s="29">
        <f>H67/D61</f>
        <v>0.1</v>
      </c>
      <c r="I68" s="30">
        <f>(D68+E68+F68+G68+H68)/D65</f>
        <v>0.30000000000000004</v>
      </c>
    </row>
    <row r="69" spans="1:27" ht="14.5" x14ac:dyDescent="0.35">
      <c r="C69" s="31" t="s">
        <v>16</v>
      </c>
      <c r="D69" s="20">
        <f>D67/D64</f>
        <v>0</v>
      </c>
      <c r="E69" s="20">
        <f>E67/D64</f>
        <v>0.74468085106382975</v>
      </c>
      <c r="F69" s="20">
        <f>F67/D64</f>
        <v>0.85106382978723405</v>
      </c>
      <c r="G69" s="20">
        <f>G67/D64</f>
        <v>0.74468085106382975</v>
      </c>
      <c r="H69" s="20">
        <f>H67/D64</f>
        <v>0.21276595744680851</v>
      </c>
      <c r="I69" s="20">
        <f>+(D69+E69+F69+G69+H69)/D65</f>
        <v>0.63829787234042556</v>
      </c>
    </row>
    <row r="71" spans="1:27" ht="14.5" x14ac:dyDescent="0.3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5" x14ac:dyDescent="0.35">
      <c r="C72" s="82" t="s">
        <v>40</v>
      </c>
      <c r="D72" s="73"/>
      <c r="E72" s="73"/>
      <c r="F72" s="73"/>
      <c r="G72" s="73"/>
      <c r="H72" s="73"/>
      <c r="I72" s="74"/>
      <c r="K72" s="3" t="s">
        <v>1</v>
      </c>
    </row>
    <row r="73" spans="1:27" ht="14.5" x14ac:dyDescent="0.35">
      <c r="C73" s="72" t="s">
        <v>0</v>
      </c>
      <c r="D73" s="73"/>
      <c r="E73" s="73"/>
      <c r="F73" s="73"/>
      <c r="G73" s="73"/>
      <c r="H73" s="73"/>
      <c r="I73" s="74"/>
      <c r="K73" s="3" t="s">
        <v>1</v>
      </c>
    </row>
    <row r="74" spans="1:27" ht="14.5" x14ac:dyDescent="0.35">
      <c r="C74" s="4" t="s">
        <v>2</v>
      </c>
      <c r="D74" s="5">
        <v>100</v>
      </c>
      <c r="I74" s="6"/>
      <c r="K74" s="7" t="s">
        <v>3</v>
      </c>
    </row>
    <row r="75" spans="1:27" ht="14.5" x14ac:dyDescent="0.35">
      <c r="C75" s="4" t="s">
        <v>4</v>
      </c>
      <c r="D75" s="5">
        <v>5</v>
      </c>
      <c r="I75" s="6"/>
      <c r="K75" s="71" t="s">
        <v>5</v>
      </c>
    </row>
    <row r="76" spans="1:27" ht="14.5" x14ac:dyDescent="0.35">
      <c r="C76" s="4" t="s">
        <v>6</v>
      </c>
      <c r="D76" s="8">
        <v>45</v>
      </c>
      <c r="I76" s="6"/>
    </row>
    <row r="77" spans="1:27" ht="14.5" x14ac:dyDescent="0.35">
      <c r="C77" s="9" t="s">
        <v>7</v>
      </c>
      <c r="D77" s="10">
        <f>D75+D76</f>
        <v>50</v>
      </c>
      <c r="I77" s="6"/>
    </row>
    <row r="78" spans="1:27" ht="14.5" x14ac:dyDescent="0.35">
      <c r="C78" s="83" t="s">
        <v>41</v>
      </c>
      <c r="D78" s="84">
        <v>4</v>
      </c>
      <c r="I78" s="6"/>
    </row>
    <row r="79" spans="1:27" ht="14.5" x14ac:dyDescent="0.35">
      <c r="C79" s="11"/>
      <c r="D79" s="12" t="s">
        <v>8</v>
      </c>
      <c r="E79" s="12" t="s">
        <v>9</v>
      </c>
      <c r="F79" s="12" t="s">
        <v>10</v>
      </c>
      <c r="G79" s="12" t="s">
        <v>11</v>
      </c>
      <c r="H79" s="12" t="s">
        <v>12</v>
      </c>
      <c r="I79" s="13" t="s">
        <v>13</v>
      </c>
    </row>
    <row r="80" spans="1:27" ht="14.5" x14ac:dyDescent="0.35">
      <c r="C80" s="14" t="s">
        <v>14</v>
      </c>
      <c r="D80" s="15">
        <v>0.1</v>
      </c>
      <c r="E80" s="16">
        <v>0</v>
      </c>
      <c r="F80" s="16">
        <v>0.4</v>
      </c>
      <c r="G80" s="15">
        <v>0.3</v>
      </c>
      <c r="H80" s="15">
        <v>0.1</v>
      </c>
      <c r="I80" s="17">
        <f>(D80+E80+F80+G80+H80)/D78</f>
        <v>0.22500000000000001</v>
      </c>
    </row>
    <row r="81" spans="3:9" ht="14.5" x14ac:dyDescent="0.35">
      <c r="C81" s="12" t="s">
        <v>15</v>
      </c>
      <c r="D81" s="18">
        <f>D74*D80</f>
        <v>10</v>
      </c>
      <c r="E81" s="18">
        <f>E80*D74</f>
        <v>0</v>
      </c>
      <c r="F81" s="18">
        <f>F80*D74</f>
        <v>40</v>
      </c>
      <c r="G81" s="18">
        <f>G80*D74</f>
        <v>30</v>
      </c>
      <c r="H81" s="18">
        <f>H80*D74</f>
        <v>10</v>
      </c>
      <c r="I81" s="19">
        <f>(D81+E81+F81+G81+H81)/D78</f>
        <v>22.5</v>
      </c>
    </row>
    <row r="82" spans="3:9" ht="14.5" x14ac:dyDescent="0.35">
      <c r="C82" s="12" t="s">
        <v>16</v>
      </c>
      <c r="D82" s="20">
        <f>D81/D77</f>
        <v>0.2</v>
      </c>
      <c r="E82" s="20">
        <f>E81/D77</f>
        <v>0</v>
      </c>
      <c r="F82" s="20">
        <f>F81/D77</f>
        <v>0.8</v>
      </c>
      <c r="G82" s="20">
        <f>G81/D77</f>
        <v>0.6</v>
      </c>
      <c r="H82" s="20">
        <f>H81/D77</f>
        <v>0.2</v>
      </c>
      <c r="I82" s="20">
        <f>(D82+E82+F82+G82+H82)/D78</f>
        <v>0.45</v>
      </c>
    </row>
    <row r="83" spans="3:9" ht="15.75" customHeight="1" x14ac:dyDescent="0.35"/>
    <row r="84" spans="3:9" ht="15.75" customHeight="1" x14ac:dyDescent="0.35"/>
    <row r="85" spans="3:9" ht="15.75" customHeight="1" x14ac:dyDescent="0.35"/>
    <row r="86" spans="3:9" ht="15.75" customHeight="1" x14ac:dyDescent="0.35"/>
    <row r="87" spans="3:9" ht="15.75" customHeight="1" x14ac:dyDescent="0.35"/>
    <row r="88" spans="3:9" ht="15.75" customHeight="1" x14ac:dyDescent="0.35"/>
    <row r="89" spans="3:9" ht="15.75" customHeight="1" x14ac:dyDescent="0.35"/>
    <row r="90" spans="3:9" ht="15.75" customHeight="1" x14ac:dyDescent="0.35"/>
    <row r="91" spans="3:9" ht="15.75" customHeight="1" x14ac:dyDescent="0.35"/>
    <row r="92" spans="3:9" ht="15.75" customHeight="1" x14ac:dyDescent="0.35"/>
    <row r="93" spans="3:9" ht="15.75" customHeight="1" x14ac:dyDescent="0.35"/>
    <row r="94" spans="3:9" ht="15.75" customHeight="1" x14ac:dyDescent="0.35"/>
    <row r="95" spans="3:9" ht="15.75" customHeight="1" x14ac:dyDescent="0.35"/>
    <row r="96" spans="3:9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</sheetData>
  <mergeCells count="8">
    <mergeCell ref="C73:I73"/>
    <mergeCell ref="C59:I59"/>
    <mergeCell ref="C72:I72"/>
    <mergeCell ref="C13:I13"/>
    <mergeCell ref="C2:I2"/>
    <mergeCell ref="C24:I24"/>
    <mergeCell ref="C40:I40"/>
    <mergeCell ref="C60:I60"/>
  </mergeCells>
  <conditionalFormatting sqref="D10:H10 D54:H54">
    <cfRule type="cellIs" dxfId="13" priority="8" operator="greaterThan">
      <formula>0.59</formula>
    </cfRule>
  </conditionalFormatting>
  <conditionalFormatting sqref="D35:H35">
    <cfRule type="cellIs" dxfId="12" priority="6" operator="greaterThan">
      <formula>0.6</formula>
    </cfRule>
  </conditionalFormatting>
  <conditionalFormatting sqref="D21:I21">
    <cfRule type="cellIs" dxfId="11" priority="9" operator="greaterThan">
      <formula>0.59</formula>
    </cfRule>
  </conditionalFormatting>
  <conditionalFormatting sqref="D36:I36 D55:I56">
    <cfRule type="cellIs" dxfId="10" priority="5" operator="greaterThan">
      <formula>0.6</formula>
    </cfRule>
  </conditionalFormatting>
  <conditionalFormatting sqref="I9:I10">
    <cfRule type="cellIs" dxfId="9" priority="11" operator="greaterThan">
      <formula>0.59</formula>
    </cfRule>
  </conditionalFormatting>
  <conditionalFormatting sqref="I19">
    <cfRule type="cellIs" dxfId="8" priority="10" operator="greaterThan">
      <formula>0.59</formula>
    </cfRule>
  </conditionalFormatting>
  <conditionalFormatting sqref="D69:H69">
    <cfRule type="cellIs" dxfId="3" priority="1" operator="greaterThan">
      <formula>0.59</formula>
    </cfRule>
  </conditionalFormatting>
  <conditionalFormatting sqref="D82:I82">
    <cfRule type="cellIs" dxfId="2" priority="2" operator="greaterThan">
      <formula>0.59</formula>
    </cfRule>
  </conditionalFormatting>
  <conditionalFormatting sqref="I68:I69">
    <cfRule type="cellIs" dxfId="1" priority="4" operator="greaterThan">
      <formula>0.59</formula>
    </cfRule>
  </conditionalFormatting>
  <conditionalFormatting sqref="I80">
    <cfRule type="cellIs" dxfId="0" priority="3" operator="greaterThan">
      <formula>0.59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KarenLWeaver</cp:lastModifiedBy>
  <dcterms:created xsi:type="dcterms:W3CDTF">2024-08-08T19:29:26Z</dcterms:created>
  <dcterms:modified xsi:type="dcterms:W3CDTF">2024-10-09T17:54:56Z</dcterms:modified>
</cp:coreProperties>
</file>